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95" windowWidth="20115" windowHeight="7170" activeTab="5"/>
  </bookViews>
  <sheets>
    <sheet name="звіт" sheetId="1" r:id="rId1"/>
    <sheet name="5.2" sheetId="2" r:id="rId2"/>
    <sheet name="5.3 Показники" sheetId="3" r:id="rId3"/>
    <sheet name="5.4. Показники  " sheetId="4" r:id="rId4"/>
    <sheet name="5.5. " sheetId="5" r:id="rId5"/>
    <sheet name="Лист1" sheetId="6" r:id="rId6"/>
  </sheets>
  <definedNames>
    <definedName name="_xlnm.Print_Area" localSheetId="3">'5.4. Показники  '!$A$1:$K$32</definedName>
    <definedName name="_xlnm.Print_Area" localSheetId="4">'5.5. '!$B$1:$K$44</definedName>
  </definedNames>
  <calcPr calcId="144525"/>
</workbook>
</file>

<file path=xl/calcChain.xml><?xml version="1.0" encoding="utf-8"?>
<calcChain xmlns="http://schemas.openxmlformats.org/spreadsheetml/2006/main">
  <c r="N21" i="6" l="1"/>
  <c r="Q16" i="6"/>
  <c r="N19" i="6"/>
  <c r="L18" i="6"/>
  <c r="H19" i="6"/>
  <c r="H18" i="6"/>
  <c r="D15" i="6"/>
  <c r="H15" i="6" s="1"/>
  <c r="L15" i="6"/>
  <c r="J15" i="6"/>
  <c r="A19" i="6" l="1"/>
  <c r="A18" i="6"/>
  <c r="A15" i="6"/>
  <c r="J33" i="6"/>
  <c r="N18" i="6"/>
  <c r="P20" i="6" s="1"/>
  <c r="N15" i="6"/>
  <c r="P16" i="6" s="1"/>
  <c r="E6" i="6"/>
  <c r="F24" i="1" l="1"/>
  <c r="G24" i="1"/>
  <c r="D24" i="1"/>
  <c r="C24" i="1"/>
  <c r="J26" i="1"/>
  <c r="I26" i="1"/>
  <c r="I24" i="1" s="1"/>
  <c r="E26" i="1"/>
  <c r="E24" i="1" s="1"/>
  <c r="H26" i="1" l="1"/>
  <c r="I30" i="4"/>
  <c r="J30" i="4"/>
  <c r="K30" i="4"/>
  <c r="K29" i="4"/>
  <c r="J29" i="4"/>
  <c r="I29" i="4"/>
  <c r="H30" i="4"/>
  <c r="E30" i="4"/>
  <c r="E29" i="4"/>
  <c r="K26" i="1" l="1"/>
  <c r="K24" i="1" s="1"/>
  <c r="H24" i="1"/>
  <c r="K26" i="4"/>
  <c r="J26" i="4"/>
  <c r="I26" i="4"/>
  <c r="H26" i="4"/>
  <c r="F26" i="4"/>
  <c r="E26" i="4" l="1"/>
  <c r="E23" i="4"/>
  <c r="D23" i="4"/>
  <c r="C23" i="4"/>
  <c r="I22" i="4"/>
  <c r="J22" i="4"/>
  <c r="K22" i="4"/>
  <c r="K21" i="4"/>
  <c r="J21" i="4"/>
  <c r="I21" i="4"/>
  <c r="H22" i="4"/>
  <c r="H21" i="4"/>
  <c r="E22" i="4"/>
  <c r="E21" i="4"/>
  <c r="I13" i="4"/>
  <c r="J13" i="4"/>
  <c r="K13" i="4"/>
  <c r="I14" i="4"/>
  <c r="J14" i="4"/>
  <c r="K14" i="4"/>
  <c r="I15" i="4"/>
  <c r="J15" i="4"/>
  <c r="K15" i="4"/>
  <c r="I16" i="4"/>
  <c r="J16" i="4"/>
  <c r="K16" i="4"/>
  <c r="I17" i="4"/>
  <c r="J17" i="4"/>
  <c r="K17" i="4"/>
  <c r="I18" i="4"/>
  <c r="J18" i="4"/>
  <c r="K18" i="4"/>
  <c r="J12" i="4"/>
  <c r="K12" i="4"/>
  <c r="I12" i="4"/>
  <c r="H18" i="4"/>
  <c r="H17" i="4"/>
  <c r="H16" i="4"/>
  <c r="H15" i="4"/>
  <c r="H14" i="4"/>
  <c r="H13" i="4"/>
  <c r="H12" i="4"/>
  <c r="E13" i="4"/>
  <c r="E14" i="4"/>
  <c r="E15" i="4"/>
  <c r="E16" i="4"/>
  <c r="E17" i="4"/>
  <c r="E18" i="4"/>
  <c r="E12" i="4"/>
  <c r="K12" i="3"/>
  <c r="I12" i="3"/>
  <c r="C30" i="4" l="1"/>
  <c r="F30" i="4"/>
  <c r="I27" i="3" l="1"/>
  <c r="K27" i="3"/>
  <c r="E27" i="3"/>
  <c r="F27" i="3"/>
  <c r="H27" i="3"/>
  <c r="C27" i="3"/>
  <c r="K26" i="3"/>
  <c r="I26" i="3"/>
  <c r="H26" i="3"/>
  <c r="E26" i="3"/>
  <c r="K23" i="3"/>
  <c r="I23" i="3"/>
  <c r="H23" i="3"/>
  <c r="E23" i="3"/>
  <c r="C23" i="3"/>
  <c r="G20" i="3"/>
  <c r="H20" i="3"/>
  <c r="H23" i="4" s="1"/>
  <c r="K23" i="4" s="1"/>
  <c r="F20" i="3"/>
  <c r="F23" i="4" s="1"/>
  <c r="I23" i="4" s="1"/>
  <c r="E20" i="3"/>
  <c r="D20" i="3"/>
  <c r="C20" i="3"/>
  <c r="E19" i="3"/>
  <c r="E18" i="3"/>
  <c r="F18" i="3"/>
  <c r="H15" i="3"/>
  <c r="F15" i="3"/>
  <c r="H14" i="3"/>
  <c r="E14" i="3"/>
  <c r="E15" i="3"/>
  <c r="C15" i="3"/>
  <c r="H13" i="3"/>
  <c r="H12" i="3"/>
  <c r="H11" i="3"/>
  <c r="H10" i="3"/>
  <c r="H9" i="3"/>
  <c r="E10" i="3"/>
  <c r="E11" i="3"/>
  <c r="E12" i="3"/>
  <c r="E13" i="3"/>
  <c r="E9" i="3"/>
  <c r="E12" i="2"/>
  <c r="D12" i="2"/>
  <c r="C12" i="2"/>
  <c r="J30" i="1"/>
  <c r="I30" i="1"/>
  <c r="H30" i="1"/>
  <c r="E30" i="1"/>
  <c r="J20" i="3" l="1"/>
  <c r="G23" i="4"/>
  <c r="J23" i="4" s="1"/>
  <c r="I20" i="3"/>
  <c r="K20" i="3"/>
  <c r="K30" i="1"/>
  <c r="H6" i="5" l="1"/>
  <c r="H12" i="5" s="1"/>
  <c r="G6" i="5"/>
  <c r="G12" i="5" s="1"/>
  <c r="I7" i="5"/>
  <c r="I6" i="5" s="1"/>
  <c r="I12" i="5" s="1"/>
  <c r="F19" i="3"/>
  <c r="H19" i="3"/>
  <c r="H18" i="3"/>
  <c r="E15" i="2"/>
  <c r="E10" i="2"/>
  <c r="H22" i="1" l="1"/>
  <c r="E22" i="1"/>
  <c r="J28" i="1"/>
  <c r="I28" i="1"/>
  <c r="H28" i="1"/>
  <c r="E28" i="1"/>
  <c r="I22" i="1"/>
  <c r="K28" i="1" l="1"/>
  <c r="J22" i="1"/>
  <c r="K22" i="1"/>
  <c r="J20" i="1"/>
  <c r="J24" i="1" s="1"/>
  <c r="I20" i="1"/>
  <c r="E8" i="1"/>
  <c r="K20" i="1" l="1"/>
</calcChain>
</file>

<file path=xl/sharedStrings.xml><?xml version="1.0" encoding="utf-8"?>
<sst xmlns="http://schemas.openxmlformats.org/spreadsheetml/2006/main" count="387" uniqueCount="193">
  <si>
    <t>1.</t>
  </si>
  <si>
    <t>Відділ освіти  Чернеччинської сільської ради</t>
  </si>
  <si>
    <t>(КТПКВК МБ)</t>
  </si>
  <si>
    <t>(найменування головного розпорядника)</t>
  </si>
  <si>
    <t>2.</t>
  </si>
  <si>
    <t>(найменування відповідального виконавця)</t>
  </si>
  <si>
    <t>3.</t>
  </si>
  <si>
    <t>(КФКВК)</t>
  </si>
  <si>
    <t>(найменування бюджетної програми)</t>
  </si>
  <si>
    <t>4.</t>
  </si>
  <si>
    <t>(тис.грн.)</t>
  </si>
  <si>
    <t>Відхилення</t>
  </si>
  <si>
    <t>загальний фонд</t>
  </si>
  <si>
    <t>спеціальний фонд</t>
  </si>
  <si>
    <t>усього</t>
  </si>
  <si>
    <t>5.</t>
  </si>
  <si>
    <t>N
з/п</t>
  </si>
  <si>
    <t>Усього</t>
  </si>
  <si>
    <t>N
 з/п</t>
  </si>
  <si>
    <t>Показники</t>
  </si>
  <si>
    <t>затрат</t>
  </si>
  <si>
    <t>1.1</t>
  </si>
  <si>
    <t>продукту</t>
  </si>
  <si>
    <t>2.1</t>
  </si>
  <si>
    <t>2.2</t>
  </si>
  <si>
    <t>ефективності</t>
  </si>
  <si>
    <t>3.1</t>
  </si>
  <si>
    <t>3.2</t>
  </si>
  <si>
    <t>якості</t>
  </si>
  <si>
    <t>(підпис)</t>
  </si>
  <si>
    <t>(ініціали та прізвище)</t>
  </si>
  <si>
    <t>Головний бухгалтер установи головного розпорядника бюджетних коштів</t>
  </si>
  <si>
    <t>А. ПЕЛИХ</t>
  </si>
  <si>
    <t>ОЦІНКА ЕФЕКТИВНОСТІ БЮДЖЕТНОЇ ПРОГРАМИ</t>
  </si>
  <si>
    <t xml:space="preserve"> за 2018 рік</t>
  </si>
  <si>
    <t>Мета бюджетної програми:</t>
  </si>
  <si>
    <t>Оцінка ефективності бюджетної програми за критеріями:</t>
  </si>
  <si>
    <t>5.1</t>
  </si>
  <si>
    <t>План з урахуванням змін</t>
  </si>
  <si>
    <t>Виконано</t>
  </si>
  <si>
    <t>Видатки (надані кредити)</t>
  </si>
  <si>
    <t>Придбання обладнання та предметів довгострокового користування</t>
  </si>
  <si>
    <t>Відхилення виникли  в зв'язку з оголошеною ціною постачальника</t>
  </si>
  <si>
    <t>1.2</t>
  </si>
  <si>
    <t>Утримання установи</t>
  </si>
  <si>
    <t>1.3</t>
  </si>
  <si>
    <t>Витрати на комунальні послуги</t>
  </si>
  <si>
    <t xml:space="preserve"> 5.2 "Виконання   бюджетної   програми   за  джерелами  надходжень  спеціального фонду":</t>
  </si>
  <si>
    <t>Залишок на початок року</t>
  </si>
  <si>
    <t>у т.ч.</t>
  </si>
  <si>
    <t>Власних надходжень</t>
  </si>
  <si>
    <t>Інших надходжень</t>
  </si>
  <si>
    <t>х</t>
  </si>
  <si>
    <t>-</t>
  </si>
  <si>
    <t>Надходження</t>
  </si>
  <si>
    <t>Надходженя позик</t>
  </si>
  <si>
    <t>Повернення кредитів</t>
  </si>
  <si>
    <t>2.3</t>
  </si>
  <si>
    <t>2.4</t>
  </si>
  <si>
    <t>Інші надходження</t>
  </si>
  <si>
    <t xml:space="preserve"> </t>
  </si>
  <si>
    <t xml:space="preserve">Затверджено паспортом
бюджетної програми
</t>
  </si>
  <si>
    <t xml:space="preserve">Виконання  бюджетної  програми  за  напрямами   використання  бюджетних коштів
</t>
  </si>
  <si>
    <t xml:space="preserve"> (тис. грн.)</t>
  </si>
  <si>
    <t xml:space="preserve"> 5.3. Виконання  результативних  показників бюджетної програми за напрямами використання бюджетних коштів:</t>
  </si>
  <si>
    <t>5.4. "Виконання  показників бюджетної програми порівняно із показниками попереднього року":</t>
  </si>
  <si>
    <t>тис.грн</t>
  </si>
  <si>
    <t>№
з/п</t>
  </si>
  <si>
    <t>Попередній рік</t>
  </si>
  <si>
    <t>Звітний рік</t>
  </si>
  <si>
    <t>Відхилення виконання (у відсотках)</t>
  </si>
  <si>
    <t>Спеціальний фонд</t>
  </si>
  <si>
    <t>разом</t>
  </si>
  <si>
    <t>1</t>
  </si>
  <si>
    <t>9</t>
  </si>
  <si>
    <t>10</t>
  </si>
  <si>
    <t>Пояснення щодо збільшення (зменшення) обсягів проведених видатків (наданих кредитів)порівняно із  аналогічними показниками попереднього року</t>
  </si>
  <si>
    <t>в т.ч.</t>
  </si>
  <si>
    <t>Пояснення щодо збільшення (зменшення) обсягів проведених видатків (наданих кредитів)  за напрямом використання бюджетних коштів порівняно із аналогічними показниками попереднього року, а також щодо змін у структурі напрямів використання коштів</t>
  </si>
  <si>
    <t/>
  </si>
  <si>
    <t>Пояснення щодо  динаміки результативних показників за відповідним напрямом використання бюджетних коштів</t>
  </si>
  <si>
    <t>(1) Зазначаються усі напрями  використання  бюджетних  коштів,</t>
  </si>
  <si>
    <t>затверджені паспортом бюджетної програми.</t>
  </si>
  <si>
    <t>Об'єднання територіальної громади відбулось з початку 2018 року , тому у 2017 році показники відсутні.</t>
  </si>
  <si>
    <t>5.5. "Виконання  інвестиційних (проектів) програм":</t>
  </si>
  <si>
    <t>Код</t>
  </si>
  <si>
    <t>Загальний обсяг фінансування проекту (програми), всього</t>
  </si>
  <si>
    <t>План на звітний період з уразуванням змін</t>
  </si>
  <si>
    <t>Виконано за звітний період</t>
  </si>
  <si>
    <t>Виконано всього</t>
  </si>
  <si>
    <t>Залишок фінансування на майбутні періоди</t>
  </si>
  <si>
    <t>6=5-4</t>
  </si>
  <si>
    <t>8=3-7</t>
  </si>
  <si>
    <t>Надходження всього:</t>
  </si>
  <si>
    <t>Бюджет розвитку за джерелами</t>
  </si>
  <si>
    <t>Надходження із загального фонду бюджету до спеціального фонду (бюджету розвитку)</t>
  </si>
  <si>
    <t>Запозичення до бюджету</t>
  </si>
  <si>
    <t>Інші джерела</t>
  </si>
  <si>
    <t>Видатки бюджету розвитку всього:</t>
  </si>
  <si>
    <t>Пояснення щодо причин відхилення касових видатків від планового показника</t>
  </si>
  <si>
    <t>Пояснення щодо причин відхилення фактичних надходжень від касових видатків</t>
  </si>
  <si>
    <t>2.1.</t>
  </si>
  <si>
    <t>Всього за інвестиційними проектами</t>
  </si>
  <si>
    <t>Інвестиційний проект (програма 1)</t>
  </si>
  <si>
    <t>Пояснення щодо причин відхилення касових видатків на виконання інвестиційного проекту (програми) 1 від планового показника</t>
  </si>
  <si>
    <t>Напрям спрямування коштів ( обєкт) 1</t>
  </si>
  <si>
    <t>Напрям спрямування коштів ( обєкт) 2</t>
  </si>
  <si>
    <t>…</t>
  </si>
  <si>
    <t>Інвестиційний проект (програма 2)</t>
  </si>
  <si>
    <t>Пояснення щодо причин відхилення касових видатків на виконання інвестиційного проекту (програми) 2 від планового показника</t>
  </si>
  <si>
    <t>2.2.</t>
  </si>
  <si>
    <t>Капітальні видатки з утримання бюджетних установ</t>
  </si>
  <si>
    <t>5.6.</t>
  </si>
  <si>
    <t>"Наявність фінансових порушень за результатами контрольних заходів":</t>
  </si>
  <si>
    <t>5.7.</t>
  </si>
  <si>
    <t>"Стан фінансової дисціпліни":</t>
  </si>
  <si>
    <t xml:space="preserve">Задовільний. Дебіторська та кредиторська заборгованість за видатками на початок і кінець року відсутня. </t>
  </si>
  <si>
    <t>5.8.</t>
  </si>
  <si>
    <t>Узагальнений висновок щодо:</t>
  </si>
  <si>
    <t>актуальності бюджетної програми:</t>
  </si>
  <si>
    <t>ефективності  бюджетної програми:</t>
  </si>
  <si>
    <t>корисності  бюджетної програми:</t>
  </si>
  <si>
    <t>довгострокових наслідків бюджетної програми:</t>
  </si>
  <si>
    <t>фінансових порушень, що призвели до втрат фінансових та матеріальних ресурсів, не було</t>
  </si>
  <si>
    <t xml:space="preserve"> є актуальною для подальшої її реалізації</t>
  </si>
  <si>
    <t xml:space="preserve">Додаток
до Методичних рекомендацій щодо здійснення оцінки
ефективності бюджетних програм
</t>
  </si>
  <si>
    <t>Напрям використання бюджетних коштів (1)</t>
  </si>
  <si>
    <t>Надання дошкільної освіти</t>
  </si>
  <si>
    <t xml:space="preserve">Забезпечення надання дошкільної освіти </t>
  </si>
  <si>
    <t>Відхилення виникли в зв'язку з зменшенням витрат на оплату праці (-економія коштів за рахунок виплати лікарняних Фондом соціального страхування та вакансій), природного газу (економія та зменшення опалювального періоду), зменшення видатків на харчування  (зменшення кількості дітоднів відвідування вихованців дошкільних закладів), в зв'язку з використанням електронної системи закупівель PROZORRO з метою застосування найвигиднішої ціни на  предмети та матеріали - фактична вартість одиниці була менше ніж заплановано.</t>
  </si>
  <si>
    <t>Відхилення виникли в зв'язку з економією електроенергії, природного газу (економія та зменшення опалювального періоду)</t>
  </si>
  <si>
    <t>Відхилення виникли в зв'язку з зменшенням витрат на оплату праці (-економія коштів за рахунок виплати лікарняних Фондом соціального страхування та вакансій),  зменшення видатків на харчування  (зменшення кількості дітоднів відвідування вихованців дошкільних закладів), в зв'язку з використанням електронної системи закупівель PROZORRO з метою застосування найвигиднішої ціни на  предмети та матеріали - фактична вартість одиниці була менше ніж заплановано.</t>
  </si>
  <si>
    <t>1.4</t>
  </si>
  <si>
    <t>Капітальний ремонт інших об'єктів</t>
  </si>
  <si>
    <t>Відхилення виникли  в зв'язку з оголошеною вартістю проектанта (менша ніж планова)</t>
  </si>
  <si>
    <t xml:space="preserve">Забезпечити створення належних умов для надання на належному рівні дошкільної освіти та виховання дітей </t>
  </si>
  <si>
    <t>1.5</t>
  </si>
  <si>
    <t>Кількість закладів дошкільної освіти</t>
  </si>
  <si>
    <t>Кількість груп (середньорічна)</t>
  </si>
  <si>
    <t>середньорічне число посадових окладів (ставок) педагогічного персоналу</t>
  </si>
  <si>
    <t>середньорічне число штатних одиниць адмінперсоналу, за умовами оплати віднесених до педагогічного персоналу</t>
  </si>
  <si>
    <t>середньорічне число штатних одиниць спеціалістів</t>
  </si>
  <si>
    <t>1.6</t>
  </si>
  <si>
    <t>1.7</t>
  </si>
  <si>
    <t>середньорічне число штатних одиниць робітників</t>
  </si>
  <si>
    <t>всього - середньорічне число ставок (штатних одиниць)</t>
  </si>
  <si>
    <t>Кількість дітей, що відвідують дошкільні заклади</t>
  </si>
  <si>
    <t>Кількість дітей від 0 до 6 років</t>
  </si>
  <si>
    <t xml:space="preserve">Середні витрати на 1 дитину </t>
  </si>
  <si>
    <t>Пояснення: Відхилення виникли в зв'язку з зменшенням витрат на оплату праці (-економія коштів за рахунок виплати лікарняних Фондом соціального страхування та вакансій), природного газу (економія та зменшення опалювального періоду), зменшення видатків на харчування  (зменшення кількості дітоднів відвідування вихованців дошкільних закладів), в зв'язку з використанням електронної системи закупівель PROZORRO з метою застосування найвигиднішої ціни на  предмети та матеріали - фактична вартість одиниці була менше ніж заплановано.</t>
  </si>
  <si>
    <t>діто-дні відвідування</t>
  </si>
  <si>
    <t>Відхилення виникли в зв'язку з зменшенням відвідуування дітей закладів у зв'язку з хворобою.</t>
  </si>
  <si>
    <t>4.1</t>
  </si>
  <si>
    <t>4.2</t>
  </si>
  <si>
    <t>кількість днів відвідування</t>
  </si>
  <si>
    <t xml:space="preserve">відсоток охоплення дошкільною освітою </t>
  </si>
  <si>
    <t>Постійно вживаються заходи щодо забезпечення чіткого дотримання заходів охоплення дітей регіону дошкільною освітою. У зв'язку із зазначеним показник виконано на 93%.</t>
  </si>
  <si>
    <t>Розбіжності між затвердженими та досягнутими результативними виникли у зв'язку з тим, що  на базі Чернеччинського ДНЗ "Чайка" створено інклюзивну групу і введено 0,5 ставки асистента вихователя</t>
  </si>
  <si>
    <t xml:space="preserve">Протягом звітного року  штатна чисельність відділу освіти  змінилась у зв'язку з тим, що  на базі Чернеччинського ДНЗ "Чайка" створено інклюзивну групу і введено 0,5 ставки асистента вихователя. Заборгованості за заробітною платою на кінець звітного періоду  не має. </t>
  </si>
  <si>
    <t xml:space="preserve"> Оцінка відповідності фактичних результативних показників проведеним видаткам за напрямом  використання бюджетних коштів, спрямованих на досягнення цих показників свідчить, що відділ освіти Чернеччинської сільської ради забезпечує виконання завдань, реалізацію повноважень, визначених законодавством, в обов'язковому обсязі відповідно до головної мети діяльності за бюджетною програмою по КПКВК 0611010. Бюджетні кошти використані за призначенням та спрямовані  на  досягнення  запланованих показників.
</t>
  </si>
  <si>
    <t>Відхилення виникли  в зв'язку з  зменшенням витрат на харчування  (зменшення кількості дітоднів відвідування вихованців дошкільних закладів), оголошеною ціною постачальника предметів довгострокового користування (пральна машина, ноутбук). Придбання мініпавільону для Чернеччинського ДНЗ "Чайка" перенесено на 2019 рік в зв'язку з затримкою документального оформлення придбання постачальником.</t>
  </si>
  <si>
    <t>Розбіжності між результативними показниками виникли у зв'язку з тим, що  один заклад було реорганізовано в навчально-виховний комлекс, на базі Чернеччинського ДНЗ "Чайка" створено інклюзивну групу і введено 0,5 ставки асистента вихователя.</t>
  </si>
  <si>
    <t>Пояснення: Відхилення виникли в зв'язку з зменшенням дітей, що відвідують дошкільні заклади</t>
  </si>
  <si>
    <t>Відхилення виникли в зв'язку з зменшенням відвідуування дітей закладів у зв'язку з хворобою та з інших причин.</t>
  </si>
  <si>
    <t>Пояснення щодо причин відхилення фактичних надходжень від планового показника: Відхилення виникли  в зв'язку з  оголошеною ціною постачальника предметів довгострокового користування (пральна машина, ноутбук). Придбання мініпавільону для Чернеччинського ДНЗ "Чайка" перенесено на 2019 рік в зв'язку з затримкою документального оформлення придбання постачальником.</t>
  </si>
  <si>
    <t>забезпечено виконання завдань програми при використанні бюджетних коштів, забезпечуються необхідні умови для надання на належному рівні дошкільної освіти</t>
  </si>
  <si>
    <t>дітям дошкільного віку гарантовано доступ до якісної дошкільної освіти</t>
  </si>
  <si>
    <t>програма має довгостроковий термін дії</t>
  </si>
  <si>
    <t>Видатки на харчування</t>
  </si>
  <si>
    <t>Відхилення виникли в зв'язку з зменшенням дітоднів  відвідування вихованців дошкільних закладів</t>
  </si>
  <si>
    <t>Результати аналізу ефективності бюджетної програми</t>
  </si>
  <si>
    <t>Попередній період</t>
  </si>
  <si>
    <t>Звітній період</t>
  </si>
  <si>
    <t>Затверджено</t>
  </si>
  <si>
    <t>Виконання плану</t>
  </si>
  <si>
    <t>Середній рівень виконання плану</t>
  </si>
  <si>
    <t>Ефективність програми</t>
  </si>
  <si>
    <t>4. Результати аналізу ефективності:</t>
  </si>
  <si>
    <t>№ з/п</t>
  </si>
  <si>
    <t>Назва підпрограми / завдання бюджетної програми1</t>
  </si>
  <si>
    <t>Кількість нарахованих балів</t>
  </si>
  <si>
    <t>Висока
ефективність</t>
  </si>
  <si>
    <t>Середня
ефективність</t>
  </si>
  <si>
    <t>Низька
ефективність</t>
  </si>
  <si>
    <t>Завдання</t>
  </si>
  <si>
    <t>5. Поглиблений аналіз причин низької ефективності</t>
  </si>
  <si>
    <t xml:space="preserve">Пояснення щодо причин низької ефективності,
визначення факторів через які не досягнуто
запланованих результатів
</t>
  </si>
  <si>
    <t xml:space="preserve">Головний бухгалтер </t>
  </si>
  <si>
    <t>0,705/1*100=70,5</t>
  </si>
  <si>
    <t>0,736/1*100=73,6</t>
  </si>
  <si>
    <t>(0,832+1,0)/2*100=91,58</t>
  </si>
  <si>
    <t>73,6+91,58+25=</t>
  </si>
  <si>
    <t>ІНДЕКС ЕФЕКТИВНОСТІ</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</si>
</sst>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40" x14ac:knownFonts="1">
    <font>
      <sz val="11"/>
      <color theme="1"/>
      <name val="Calibri"/>
      <family val="2"/>
      <charset val="204"/>
      <scheme val="minor"/>
    </font>
    <font>
      <sz val="11"/>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sz val="10"/>
      <color rgb="FF000000"/>
      <name val="Times New Roman"/>
      <family val="1"/>
      <charset val="204"/>
    </font>
    <font>
      <sz val="9"/>
      <color theme="1"/>
      <name val="Times New Roman"/>
      <family val="1"/>
      <charset val="204"/>
    </font>
    <font>
      <sz val="11"/>
      <name val="Times New Roman"/>
      <family val="1"/>
      <charset val="204"/>
    </font>
    <font>
      <sz val="9"/>
      <color rgb="FF000000"/>
      <name val="Times New Roman"/>
      <family val="1"/>
      <charset val="204"/>
    </font>
    <font>
      <sz val="12"/>
      <name val="Times New Roman"/>
      <family val="1"/>
      <charset val="204"/>
    </font>
    <font>
      <sz val="10"/>
      <color theme="1"/>
      <name val="Times New Roman"/>
      <family val="1"/>
      <charset val="204"/>
    </font>
    <font>
      <sz val="10"/>
      <color rgb="FF333333"/>
      <name val="Consolas"/>
      <family val="3"/>
      <charset val="204"/>
    </font>
    <font>
      <i/>
      <sz val="12"/>
      <color rgb="FF000000"/>
      <name val="Times New Roman"/>
      <family val="1"/>
      <charset val="204"/>
    </font>
    <font>
      <sz val="11"/>
      <color rgb="FF333333"/>
      <name val="Times New Roman"/>
      <family val="1"/>
      <charset val="204"/>
    </font>
    <font>
      <sz val="10"/>
      <name val="Arial"/>
      <family val="2"/>
      <charset val="204"/>
    </font>
    <font>
      <b/>
      <sz val="7"/>
      <color indexed="8"/>
      <name val="Times New Roman"/>
      <family val="1"/>
      <charset val="204"/>
    </font>
    <font>
      <sz val="7"/>
      <color indexed="8"/>
      <name val="Times New Roman"/>
      <family val="1"/>
      <charset val="204"/>
    </font>
    <font>
      <b/>
      <sz val="8"/>
      <color indexed="8"/>
      <name val="Times New Roman"/>
      <family val="1"/>
      <charset val="204"/>
    </font>
    <font>
      <sz val="8"/>
      <color indexed="8"/>
      <name val="Times New Roman"/>
      <family val="1"/>
      <charset val="204"/>
    </font>
    <font>
      <b/>
      <sz val="9"/>
      <color indexed="8"/>
      <name val="Times New Roman"/>
      <family val="1"/>
      <charset val="204"/>
    </font>
    <font>
      <sz val="9"/>
      <color indexed="8"/>
      <name val="Times New Roman"/>
      <family val="1"/>
      <charset val="204"/>
    </font>
    <font>
      <sz val="5"/>
      <color indexed="8"/>
      <name val="Times New Roman"/>
      <family val="1"/>
      <charset val="204"/>
    </font>
    <font>
      <sz val="11"/>
      <color indexed="8"/>
      <name val="Times New Roman"/>
      <family val="1"/>
      <charset val="204"/>
    </font>
    <font>
      <sz val="10"/>
      <name val="Times New Roman"/>
      <family val="1"/>
      <charset val="204"/>
    </font>
    <font>
      <sz val="10"/>
      <color indexed="8"/>
      <name val="Times New Roman"/>
      <family val="1"/>
      <charset val="204"/>
    </font>
    <font>
      <sz val="8"/>
      <name val="Times New Roman"/>
      <family val="1"/>
      <charset val="204"/>
    </font>
    <font>
      <b/>
      <sz val="6"/>
      <color indexed="8"/>
      <name val="Times New Roman"/>
      <family val="1"/>
      <charset val="204"/>
    </font>
    <font>
      <i/>
      <sz val="10"/>
      <name val="Times New Roman"/>
      <family val="1"/>
      <charset val="204"/>
    </font>
    <font>
      <i/>
      <sz val="8"/>
      <name val="Times New Roman"/>
      <family val="1"/>
      <charset val="204"/>
    </font>
    <font>
      <b/>
      <i/>
      <sz val="10"/>
      <name val="Times New Roman"/>
      <family val="1"/>
      <charset val="204"/>
    </font>
    <font>
      <b/>
      <sz val="10"/>
      <name val="Times New Roman"/>
      <family val="1"/>
      <charset val="204"/>
    </font>
    <font>
      <b/>
      <i/>
      <sz val="9"/>
      <name val="Times New Roman"/>
      <family val="1"/>
      <charset val="204"/>
    </font>
    <font>
      <sz val="9"/>
      <name val="Times New Roman"/>
      <family val="1"/>
      <charset val="204"/>
    </font>
    <font>
      <sz val="8"/>
      <color theme="1"/>
      <name val="Times New Roman"/>
      <family val="1"/>
      <charset val="204"/>
    </font>
    <font>
      <sz val="8"/>
      <color indexed="8"/>
      <name val="Arial"/>
      <family val="2"/>
      <charset val="204"/>
    </font>
    <font>
      <sz val="8"/>
      <name val="Arial"/>
      <family val="2"/>
      <charset val="204"/>
    </font>
    <font>
      <sz val="12"/>
      <color rgb="FF0000FF"/>
      <name val="Times New Roman"/>
      <family val="1"/>
      <charset val="204"/>
    </font>
    <font>
      <b/>
      <sz val="11"/>
      <color theme="1"/>
      <name val="Times New Roman"/>
      <family val="1"/>
      <charset val="204"/>
    </font>
    <font>
      <b/>
      <i/>
      <sz val="10"/>
      <color theme="1"/>
      <name val="Times New Roman"/>
      <family val="1"/>
      <charset val="204"/>
    </font>
    <font>
      <b/>
      <i/>
      <sz val="11"/>
      <color theme="1"/>
      <name val="Times New Roman"/>
      <family val="1"/>
      <charset val="204"/>
    </font>
  </fonts>
  <fills count="6">
    <fill>
      <patternFill patternType="none"/>
    </fill>
    <fill>
      <patternFill patternType="gray125"/>
    </fill>
    <fill>
      <patternFill patternType="solid">
        <fgColor rgb="FFF5F5F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cellStyleXfs>
  <cellXfs count="224">
    <xf numFmtId="0" fontId="0" fillId="0" borderId="0" xfId="0"/>
    <xf numFmtId="0" fontId="1" fillId="0" borderId="0" xfId="0" applyFont="1"/>
    <xf numFmtId="0" fontId="1" fillId="0" borderId="0" xfId="0" applyFont="1" applyAlignment="1">
      <alignment horizontal="center" wrapText="1"/>
    </xf>
    <xf numFmtId="0" fontId="2" fillId="0" borderId="0" xfId="0" applyFont="1" applyAlignment="1">
      <alignment horizontal="center" vertical="center"/>
    </xf>
    <xf numFmtId="164" fontId="3" fillId="0" borderId="1" xfId="0" applyNumberFormat="1"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top"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0" xfId="0" applyFont="1"/>
    <xf numFmtId="0" fontId="1" fillId="0" borderId="2" xfId="0" applyFont="1" applyBorder="1" applyAlignment="1">
      <alignment horizontal="center"/>
    </xf>
    <xf numFmtId="0" fontId="5" fillId="0" borderId="2" xfId="0" applyFont="1" applyBorder="1" applyAlignment="1">
      <alignment vertical="center" wrapText="1"/>
    </xf>
    <xf numFmtId="0" fontId="3" fillId="0" borderId="2" xfId="0" applyFont="1" applyBorder="1" applyAlignment="1">
      <alignment vertical="center" wrapText="1"/>
    </xf>
    <xf numFmtId="0" fontId="1" fillId="0" borderId="2" xfId="0" applyFont="1" applyBorder="1"/>
    <xf numFmtId="0" fontId="3" fillId="0" borderId="0" xfId="0" applyFont="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wrapText="1"/>
    </xf>
    <xf numFmtId="49" fontId="7" fillId="0" borderId="2" xfId="0" applyNumberFormat="1" applyFont="1" applyBorder="1" applyAlignment="1">
      <alignment horizontal="center" vertical="top" wrapText="1"/>
    </xf>
    <xf numFmtId="49" fontId="7" fillId="0" borderId="2" xfId="0" applyNumberFormat="1" applyFont="1" applyBorder="1" applyAlignment="1">
      <alignment horizontal="center" vertical="center" wrapText="1"/>
    </xf>
    <xf numFmtId="0" fontId="8" fillId="0" borderId="2" xfId="0" applyFont="1" applyBorder="1" applyAlignment="1">
      <alignment vertical="center" wrapText="1"/>
    </xf>
    <xf numFmtId="1" fontId="3" fillId="0" borderId="2" xfId="0" applyNumberFormat="1" applyFont="1" applyBorder="1" applyAlignment="1">
      <alignment horizontal="center" vertical="center" wrapText="1"/>
    </xf>
    <xf numFmtId="0" fontId="5" fillId="0" borderId="0" xfId="0" applyFont="1" applyAlignment="1">
      <alignment horizontal="center" vertical="top" wrapText="1"/>
    </xf>
    <xf numFmtId="0" fontId="3" fillId="0" borderId="2" xfId="0" applyFont="1" applyBorder="1" applyAlignment="1">
      <alignment horizontal="center" vertical="center" wrapText="1"/>
    </xf>
    <xf numFmtId="0" fontId="1" fillId="0" borderId="1" xfId="0" applyFont="1" applyBorder="1"/>
    <xf numFmtId="0" fontId="1" fillId="0" borderId="0" xfId="0" applyFont="1" applyAlignment="1">
      <alignment horizontal="center"/>
    </xf>
    <xf numFmtId="0" fontId="1" fillId="0" borderId="0" xfId="0" applyFont="1" applyAlignment="1"/>
    <xf numFmtId="49" fontId="1" fillId="0" borderId="0" xfId="0" applyNumberFormat="1" applyFont="1" applyAlignment="1">
      <alignment horizontal="center"/>
    </xf>
    <xf numFmtId="0" fontId="1" fillId="0" borderId="2" xfId="0" applyFont="1" applyBorder="1" applyAlignment="1">
      <alignment wrapText="1"/>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9" fillId="0" borderId="2" xfId="0" applyFont="1" applyBorder="1" applyAlignment="1">
      <alignment horizontal="left" wrapText="1"/>
    </xf>
    <xf numFmtId="0" fontId="10" fillId="0" borderId="2" xfId="0" applyFont="1" applyBorder="1" applyAlignment="1">
      <alignment wrapText="1"/>
    </xf>
    <xf numFmtId="0" fontId="1" fillId="0" borderId="0" xfId="0" applyFont="1" applyBorder="1" applyAlignment="1">
      <alignment wrapText="1"/>
    </xf>
    <xf numFmtId="165" fontId="3" fillId="0" borderId="0" xfId="0" applyNumberFormat="1" applyFont="1" applyBorder="1" applyAlignment="1">
      <alignment horizontal="center" vertical="center" wrapText="1"/>
    </xf>
    <xf numFmtId="0" fontId="10" fillId="0" borderId="2" xfId="0" applyFont="1" applyBorder="1" applyAlignment="1">
      <alignment vertical="center" wrapText="1"/>
    </xf>
    <xf numFmtId="49" fontId="1" fillId="0" borderId="0" xfId="0" applyNumberFormat="1" applyFont="1" applyBorder="1" applyAlignment="1">
      <alignment horizontal="center" vertical="center"/>
    </xf>
    <xf numFmtId="0" fontId="11" fillId="0" borderId="0" xfId="0" applyFont="1" applyAlignment="1">
      <alignment horizontal="left" vertical="center" indent="1"/>
    </xf>
    <xf numFmtId="0" fontId="11" fillId="2" borderId="0" xfId="0" applyFont="1" applyFill="1" applyAlignment="1">
      <alignment horizontal="left" vertical="center" indent="1"/>
    </xf>
    <xf numFmtId="0" fontId="11" fillId="0" borderId="0" xfId="0" applyFont="1" applyFill="1" applyAlignment="1">
      <alignment horizontal="left" vertical="center" indent="1"/>
    </xf>
    <xf numFmtId="0" fontId="12" fillId="0" borderId="0" xfId="0" applyFont="1" applyAlignment="1">
      <alignment vertical="center"/>
    </xf>
    <xf numFmtId="0" fontId="13" fillId="0" borderId="0" xfId="0" applyFont="1" applyAlignment="1">
      <alignment horizontal="left" vertical="center" indent="1"/>
    </xf>
    <xf numFmtId="3" fontId="15" fillId="0" borderId="0" xfId="1" applyNumberFormat="1" applyFont="1" applyBorder="1" applyAlignment="1" applyProtection="1">
      <alignment horizontal="right" vertical="center" wrapText="1"/>
    </xf>
    <xf numFmtId="0" fontId="16" fillId="0" borderId="12" xfId="1" applyFont="1" applyBorder="1" applyAlignment="1" applyProtection="1">
      <alignment horizontal="center" vertical="center" wrapText="1"/>
    </xf>
    <xf numFmtId="0" fontId="16" fillId="0" borderId="13" xfId="1" applyFont="1" applyBorder="1" applyAlignment="1" applyProtection="1">
      <alignment horizontal="center" vertical="center" wrapText="1"/>
    </xf>
    <xf numFmtId="0" fontId="16" fillId="0" borderId="15" xfId="1" applyFont="1" applyBorder="1" applyAlignment="1" applyProtection="1">
      <alignment horizontal="center" vertical="center" wrapText="1"/>
    </xf>
    <xf numFmtId="0" fontId="16" fillId="0" borderId="16" xfId="1" applyFont="1" applyBorder="1" applyAlignment="1" applyProtection="1">
      <alignment horizontal="center" vertical="center" wrapText="1"/>
    </xf>
    <xf numFmtId="0" fontId="16" fillId="0" borderId="6" xfId="1" applyFont="1" applyBorder="1" applyAlignment="1" applyProtection="1">
      <alignment horizontal="center" vertical="center" wrapText="1"/>
    </xf>
    <xf numFmtId="0" fontId="15" fillId="0" borderId="12" xfId="1" applyFont="1" applyBorder="1" applyAlignment="1" applyProtection="1">
      <alignment horizontal="center" vertical="center" wrapText="1"/>
    </xf>
    <xf numFmtId="0" fontId="15" fillId="0" borderId="17" xfId="1" applyFont="1" applyBorder="1" applyAlignment="1" applyProtection="1">
      <alignment horizontal="center" vertical="center" wrapText="1"/>
    </xf>
    <xf numFmtId="0" fontId="15" fillId="0" borderId="2" xfId="1" applyFont="1" applyFill="1" applyBorder="1" applyAlignment="1" applyProtection="1">
      <alignment horizontal="center" vertical="center" wrapText="1"/>
    </xf>
    <xf numFmtId="0" fontId="18" fillId="0" borderId="2" xfId="1" applyFont="1" applyBorder="1" applyAlignment="1" applyProtection="1">
      <alignment horizontal="center" vertical="center" wrapText="1"/>
    </xf>
    <xf numFmtId="0" fontId="20" fillId="0" borderId="0" xfId="1" applyFont="1" applyBorder="1" applyAlignment="1" applyProtection="1">
      <alignment horizontal="left" vertical="top" wrapText="1"/>
    </xf>
    <xf numFmtId="0" fontId="16" fillId="0" borderId="0" xfId="1" applyFont="1" applyBorder="1" applyAlignment="1" applyProtection="1">
      <alignment horizontal="center" vertical="center" wrapText="1"/>
    </xf>
    <xf numFmtId="0" fontId="23" fillId="0" borderId="0" xfId="1" applyFont="1"/>
    <xf numFmtId="0" fontId="25" fillId="0" borderId="0" xfId="1" applyFont="1" applyAlignment="1">
      <alignment horizontal="right"/>
    </xf>
    <xf numFmtId="0" fontId="23" fillId="0" borderId="0" xfId="1" applyFont="1" applyBorder="1" applyAlignment="1"/>
    <xf numFmtId="2" fontId="18" fillId="0" borderId="16" xfId="1" applyNumberFormat="1" applyFont="1" applyBorder="1" applyAlignment="1" applyProtection="1">
      <alignment horizontal="center" vertical="top" wrapText="1"/>
    </xf>
    <xf numFmtId="0" fontId="25" fillId="0" borderId="2" xfId="1" applyFont="1" applyBorder="1" applyAlignment="1">
      <alignment horizontal="center" wrapText="1"/>
    </xf>
    <xf numFmtId="2" fontId="25" fillId="0" borderId="2" xfId="1" applyNumberFormat="1" applyFont="1" applyBorder="1" applyAlignment="1">
      <alignment horizontal="center" wrapText="1"/>
    </xf>
    <xf numFmtId="0" fontId="17" fillId="0" borderId="20" xfId="1" applyFont="1" applyBorder="1" applyAlignment="1" applyProtection="1">
      <alignment horizontal="center" vertical="top" wrapText="1"/>
    </xf>
    <xf numFmtId="0" fontId="18" fillId="0" borderId="12" xfId="1" applyFont="1" applyBorder="1" applyAlignment="1" applyProtection="1">
      <alignment horizontal="center" vertical="center" wrapText="1"/>
    </xf>
    <xf numFmtId="0" fontId="18" fillId="0" borderId="13" xfId="1" applyFont="1" applyBorder="1" applyAlignment="1" applyProtection="1">
      <alignment horizontal="center" vertical="center" wrapText="1"/>
    </xf>
    <xf numFmtId="0" fontId="17" fillId="0" borderId="13" xfId="1" applyFont="1" applyBorder="1" applyAlignment="1" applyProtection="1">
      <alignment horizontal="center" vertical="top" wrapText="1"/>
    </xf>
    <xf numFmtId="0" fontId="28" fillId="0" borderId="0" xfId="1" applyFont="1"/>
    <xf numFmtId="49" fontId="23" fillId="0" borderId="0" xfId="1" applyNumberFormat="1" applyFont="1"/>
    <xf numFmtId="0" fontId="27" fillId="0" borderId="0" xfId="1" applyFont="1"/>
    <xf numFmtId="0" fontId="29" fillId="0" borderId="0" xfId="1" applyFont="1"/>
    <xf numFmtId="0" fontId="23" fillId="0" borderId="0" xfId="1" applyFont="1" applyAlignment="1">
      <alignment wrapText="1"/>
    </xf>
    <xf numFmtId="0" fontId="23" fillId="0" borderId="0" xfId="1" applyFont="1" applyBorder="1"/>
    <xf numFmtId="0" fontId="18" fillId="0" borderId="17" xfId="1" applyFont="1" applyBorder="1" applyAlignment="1" applyProtection="1">
      <alignment horizontal="center" vertical="center" wrapText="1"/>
    </xf>
    <xf numFmtId="0" fontId="17" fillId="0" borderId="12" xfId="1" applyFont="1" applyBorder="1" applyAlignment="1" applyProtection="1">
      <alignment horizontal="center" vertical="center" wrapText="1"/>
    </xf>
    <xf numFmtId="0" fontId="17" fillId="0" borderId="22" xfId="1" applyFont="1" applyBorder="1" applyAlignment="1" applyProtection="1">
      <alignment horizontal="center" vertical="center" wrapText="1"/>
    </xf>
    <xf numFmtId="0" fontId="19" fillId="0" borderId="0" xfId="1" applyFont="1" applyBorder="1" applyAlignment="1" applyProtection="1">
      <alignment horizontal="left" vertical="top" wrapText="1"/>
    </xf>
    <xf numFmtId="0" fontId="17" fillId="0" borderId="2" xfId="1" applyFont="1" applyBorder="1" applyAlignment="1" applyProtection="1">
      <alignment horizontal="center" vertical="top" wrapText="1"/>
    </xf>
    <xf numFmtId="2" fontId="18" fillId="0" borderId="2" xfId="1" applyNumberFormat="1" applyFont="1" applyBorder="1" applyAlignment="1" applyProtection="1">
      <alignment horizontal="center" vertical="top" wrapText="1"/>
    </xf>
    <xf numFmtId="0" fontId="25" fillId="0" borderId="7" xfId="1" applyFont="1" applyBorder="1" applyAlignment="1">
      <alignment horizontal="center" wrapText="1"/>
    </xf>
    <xf numFmtId="0" fontId="18" fillId="0" borderId="2" xfId="1" applyFont="1" applyBorder="1" applyAlignment="1" applyProtection="1">
      <alignment horizontal="right" vertical="top" wrapText="1"/>
    </xf>
    <xf numFmtId="0" fontId="18" fillId="0" borderId="2" xfId="1" applyFont="1" applyBorder="1" applyAlignment="1" applyProtection="1">
      <alignment horizontal="left" vertical="top" wrapText="1"/>
    </xf>
    <xf numFmtId="0" fontId="25" fillId="0" borderId="0" xfId="1" applyFont="1"/>
    <xf numFmtId="49" fontId="30" fillId="0" borderId="0" xfId="1" applyNumberFormat="1" applyFont="1"/>
    <xf numFmtId="0" fontId="30" fillId="0" borderId="0" xfId="1" applyFont="1" applyAlignment="1">
      <alignment wrapText="1"/>
    </xf>
    <xf numFmtId="0" fontId="31" fillId="0" borderId="0" xfId="1" applyFont="1"/>
    <xf numFmtId="0" fontId="35" fillId="0" borderId="0" xfId="0" applyFont="1" applyAlignment="1">
      <alignment wrapText="1"/>
    </xf>
    <xf numFmtId="0" fontId="35" fillId="0" borderId="0" xfId="0" applyFont="1" applyBorder="1" applyAlignment="1">
      <alignment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xf>
    <xf numFmtId="0" fontId="16" fillId="0" borderId="12" xfId="1" applyFont="1" applyBorder="1" applyAlignment="1" applyProtection="1">
      <alignment horizontal="center" vertical="center" wrapText="1"/>
    </xf>
    <xf numFmtId="0" fontId="26" fillId="0" borderId="17" xfId="1" applyFont="1" applyBorder="1" applyAlignment="1" applyProtection="1">
      <alignment horizontal="center" vertical="top" wrapText="1"/>
    </xf>
    <xf numFmtId="0" fontId="23" fillId="0" borderId="2" xfId="1" applyFont="1" applyBorder="1" applyAlignment="1">
      <alignment horizontal="center" wrapText="1"/>
    </xf>
    <xf numFmtId="0" fontId="19" fillId="0" borderId="0" xfId="1" applyFont="1" applyBorder="1" applyAlignment="1" applyProtection="1">
      <alignment horizontal="left" vertical="top" wrapText="1"/>
    </xf>
    <xf numFmtId="0" fontId="22" fillId="0" borderId="0" xfId="1" applyFont="1" applyBorder="1" applyAlignment="1" applyProtection="1">
      <alignment horizontal="left" vertical="top" wrapText="1"/>
    </xf>
    <xf numFmtId="165" fontId="36" fillId="0" borderId="2" xfId="0" applyNumberFormat="1" applyFont="1" applyBorder="1" applyAlignment="1">
      <alignment horizontal="center" vertical="center" wrapText="1"/>
    </xf>
    <xf numFmtId="0" fontId="4" fillId="0" borderId="2" xfId="0" applyFont="1" applyBorder="1" applyAlignment="1">
      <alignment vertical="center" wrapText="1"/>
    </xf>
    <xf numFmtId="49" fontId="9" fillId="0" borderId="2" xfId="0" applyNumberFormat="1" applyFont="1" applyBorder="1" applyAlignment="1">
      <alignment horizontal="center" vertical="center" wrapText="1"/>
    </xf>
    <xf numFmtId="0" fontId="1" fillId="0" borderId="2" xfId="0" applyFont="1" applyBorder="1" applyAlignment="1">
      <alignment vertical="center" wrapText="1"/>
    </xf>
    <xf numFmtId="0" fontId="2" fillId="0" borderId="2" xfId="0" applyFont="1" applyBorder="1" applyAlignment="1">
      <alignment vertical="center" wrapText="1"/>
    </xf>
    <xf numFmtId="1" fontId="1" fillId="0" borderId="2" xfId="0" applyNumberFormat="1" applyFont="1" applyBorder="1" applyAlignment="1">
      <alignment horizontal="center" vertical="center"/>
    </xf>
    <xf numFmtId="166" fontId="17" fillId="0" borderId="2" xfId="1" applyNumberFormat="1" applyFont="1" applyBorder="1" applyAlignment="1" applyProtection="1">
      <alignment horizontal="center" vertical="top" wrapText="1"/>
    </xf>
    <xf numFmtId="166" fontId="25" fillId="0" borderId="7" xfId="1" applyNumberFormat="1" applyFont="1" applyBorder="1" applyAlignment="1">
      <alignment horizontal="center" wrapText="1"/>
    </xf>
    <xf numFmtId="2" fontId="17" fillId="0" borderId="2" xfId="1" applyNumberFormat="1" applyFont="1" applyBorder="1" applyAlignment="1" applyProtection="1">
      <alignment horizontal="center" vertical="top" wrapText="1"/>
    </xf>
    <xf numFmtId="2" fontId="25" fillId="0" borderId="7" xfId="1" applyNumberFormat="1" applyFont="1" applyBorder="1" applyAlignment="1">
      <alignment horizontal="center" wrapText="1"/>
    </xf>
    <xf numFmtId="0" fontId="1" fillId="0" borderId="1" xfId="0" applyFont="1" applyBorder="1"/>
    <xf numFmtId="0" fontId="4" fillId="0" borderId="0" xfId="0" applyFont="1" applyAlignment="1">
      <alignment horizontal="center" vertical="top" wrapText="1"/>
    </xf>
    <xf numFmtId="0" fontId="1" fillId="0" borderId="2" xfId="0" applyFont="1" applyBorder="1" applyAlignment="1">
      <alignment horizontal="center" vertical="center"/>
    </xf>
    <xf numFmtId="166" fontId="3" fillId="0" borderId="2" xfId="0" applyNumberFormat="1" applyFont="1" applyBorder="1" applyAlignment="1">
      <alignment horizontal="center" vertical="center" wrapText="1"/>
    </xf>
    <xf numFmtId="166" fontId="1" fillId="0" borderId="0" xfId="0" applyNumberFormat="1" applyFont="1"/>
    <xf numFmtId="0" fontId="37" fillId="0" borderId="2" xfId="0" applyFont="1" applyBorder="1" applyAlignment="1">
      <alignment horizontal="center" vertical="center"/>
    </xf>
    <xf numFmtId="0" fontId="3" fillId="0" borderId="1" xfId="0" applyFont="1" applyBorder="1" applyAlignment="1">
      <alignment vertical="center" wrapText="1"/>
    </xf>
    <xf numFmtId="2" fontId="1" fillId="0" borderId="0" xfId="0" applyNumberFormat="1" applyFont="1"/>
    <xf numFmtId="165" fontId="1" fillId="5" borderId="0" xfId="0" applyNumberFormat="1" applyFont="1" applyFill="1"/>
    <xf numFmtId="0" fontId="1" fillId="5" borderId="0" xfId="0" applyFont="1" applyFill="1"/>
    <xf numFmtId="0" fontId="3"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3"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1" fillId="0" borderId="1" xfId="0" applyFont="1" applyBorder="1"/>
    <xf numFmtId="0" fontId="4" fillId="0" borderId="0" xfId="0" applyFont="1" applyAlignment="1">
      <alignment horizontal="center" vertical="top" wrapText="1"/>
    </xf>
    <xf numFmtId="0" fontId="4" fillId="0" borderId="0" xfId="0" applyFont="1" applyBorder="1" applyAlignment="1">
      <alignment horizontal="center" vertical="top" wrapText="1"/>
    </xf>
    <xf numFmtId="0" fontId="1" fillId="0" borderId="1" xfId="0" applyFont="1" applyBorder="1" applyAlignment="1">
      <alignment horizontal="left"/>
    </xf>
    <xf numFmtId="0" fontId="3" fillId="0" borderId="2" xfId="0" applyFont="1" applyBorder="1" applyAlignment="1">
      <alignment horizontal="left" wrapText="1"/>
    </xf>
    <xf numFmtId="0" fontId="1" fillId="0" borderId="2"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2" fontId="34" fillId="0" borderId="25" xfId="0" applyNumberFormat="1" applyFont="1" applyBorder="1" applyAlignment="1" applyProtection="1">
      <alignment horizontal="center" vertical="top" wrapText="1"/>
    </xf>
    <xf numFmtId="2" fontId="34" fillId="0" borderId="4" xfId="0" applyNumberFormat="1" applyFont="1" applyBorder="1" applyAlignment="1" applyProtection="1">
      <alignment horizontal="center"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29" fillId="0" borderId="0" xfId="1" applyFont="1" applyAlignment="1">
      <alignment wrapText="1"/>
    </xf>
    <xf numFmtId="0" fontId="21" fillId="0" borderId="0" xfId="1" applyFont="1" applyBorder="1" applyAlignment="1" applyProtection="1">
      <alignment horizontal="center" vertical="top" wrapText="1"/>
    </xf>
    <xf numFmtId="0" fontId="20" fillId="0" borderId="0" xfId="1" applyFont="1" applyBorder="1" applyAlignment="1" applyProtection="1">
      <alignment horizontal="left" vertical="top"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24" fillId="0" borderId="0" xfId="1" applyFont="1" applyBorder="1" applyAlignment="1" applyProtection="1">
      <alignment horizontal="left" vertical="center" wrapText="1"/>
    </xf>
    <xf numFmtId="0" fontId="16" fillId="0" borderId="13" xfId="1" applyFont="1" applyBorder="1" applyAlignment="1" applyProtection="1">
      <alignment horizontal="center" vertical="center" wrapText="1"/>
    </xf>
    <xf numFmtId="0" fontId="16" fillId="0" borderId="14" xfId="1" applyFont="1" applyBorder="1" applyAlignment="1" applyProtection="1">
      <alignment horizontal="center" vertical="center" wrapText="1"/>
    </xf>
    <xf numFmtId="0" fontId="23" fillId="0" borderId="14" xfId="1" applyFont="1" applyBorder="1" applyAlignment="1">
      <alignment horizontal="center" vertical="center" wrapText="1"/>
    </xf>
    <xf numFmtId="0" fontId="16" fillId="0" borderId="2" xfId="1" applyFont="1" applyBorder="1" applyAlignment="1" applyProtection="1">
      <alignment horizontal="center" vertical="center" wrapText="1"/>
    </xf>
    <xf numFmtId="0" fontId="23" fillId="0" borderId="2" xfId="1" applyFont="1" applyBorder="1" applyAlignment="1"/>
    <xf numFmtId="2" fontId="18" fillId="0" borderId="2" xfId="1" applyNumberFormat="1" applyFont="1" applyBorder="1" applyAlignment="1" applyProtection="1">
      <alignment horizontal="left" vertical="top" wrapText="1"/>
    </xf>
    <xf numFmtId="0" fontId="25" fillId="0" borderId="2" xfId="1" applyFont="1" applyBorder="1" applyAlignment="1">
      <alignment wrapText="1"/>
    </xf>
    <xf numFmtId="0" fontId="3" fillId="0" borderId="0" xfId="0" applyFont="1" applyAlignment="1">
      <alignment horizontal="left" vertical="center" wrapText="1"/>
    </xf>
    <xf numFmtId="0" fontId="1" fillId="0" borderId="1" xfId="0" applyFont="1" applyBorder="1" applyAlignment="1">
      <alignment horizontal="center"/>
    </xf>
    <xf numFmtId="0" fontId="4" fillId="0" borderId="9" xfId="0" applyFont="1" applyBorder="1" applyAlignment="1">
      <alignment horizontal="center" vertical="top" wrapText="1"/>
    </xf>
    <xf numFmtId="0" fontId="27" fillId="0" borderId="0" xfId="1" applyFont="1" applyAlignment="1">
      <alignment wrapText="1"/>
    </xf>
    <xf numFmtId="0" fontId="23" fillId="0" borderId="0" xfId="1" applyFont="1" applyAlignment="1">
      <alignment wrapText="1"/>
    </xf>
    <xf numFmtId="0" fontId="31" fillId="0" borderId="0" xfId="1" applyFont="1" applyAlignment="1">
      <alignment wrapText="1"/>
    </xf>
    <xf numFmtId="0" fontId="32" fillId="0" borderId="0" xfId="1" applyFont="1" applyAlignment="1">
      <alignment wrapText="1"/>
    </xf>
    <xf numFmtId="0" fontId="31" fillId="0" borderId="0" xfId="1" applyFont="1" applyAlignment="1">
      <alignment vertical="center" wrapText="1"/>
    </xf>
    <xf numFmtId="0" fontId="32" fillId="0" borderId="0" xfId="1" applyFont="1" applyAlignment="1">
      <alignment vertical="center" wrapText="1"/>
    </xf>
    <xf numFmtId="0" fontId="19" fillId="0" borderId="0" xfId="1" applyFont="1" applyBorder="1" applyAlignment="1" applyProtection="1">
      <alignment horizontal="left" vertical="top" wrapText="1"/>
    </xf>
    <xf numFmtId="0" fontId="22" fillId="0" borderId="0" xfId="1" applyFont="1" applyBorder="1" applyAlignment="1" applyProtection="1">
      <alignment horizontal="left" vertical="top" wrapText="1"/>
    </xf>
    <xf numFmtId="0" fontId="27" fillId="0" borderId="0" xfId="1" applyFont="1" applyAlignment="1">
      <alignment vertical="center" wrapText="1"/>
    </xf>
    <xf numFmtId="0" fontId="23" fillId="0" borderId="0" xfId="1" applyFont="1" applyAlignment="1">
      <alignment vertical="center" wrapText="1"/>
    </xf>
    <xf numFmtId="0" fontId="18" fillId="0" borderId="23" xfId="1" applyFont="1" applyBorder="1" applyAlignment="1" applyProtection="1">
      <alignment horizontal="left" vertical="top" wrapText="1"/>
    </xf>
    <xf numFmtId="0" fontId="18" fillId="0" borderId="24" xfId="1" applyFont="1" applyBorder="1" applyAlignment="1" applyProtection="1">
      <alignment horizontal="left" vertical="top" wrapText="1"/>
    </xf>
    <xf numFmtId="0" fontId="18" fillId="0" borderId="12" xfId="1" applyFont="1" applyBorder="1" applyAlignment="1" applyProtection="1">
      <alignment horizontal="left" vertical="top" wrapText="1"/>
    </xf>
    <xf numFmtId="0" fontId="18" fillId="0" borderId="13" xfId="1" applyFont="1" applyBorder="1" applyAlignment="1" applyProtection="1">
      <alignment horizontal="left" vertical="top" wrapText="1"/>
    </xf>
    <xf numFmtId="0" fontId="18" fillId="0" borderId="22" xfId="1" applyFont="1" applyBorder="1" applyAlignment="1" applyProtection="1">
      <alignment horizontal="left" vertical="top" wrapText="1"/>
    </xf>
    <xf numFmtId="0" fontId="18" fillId="0" borderId="17" xfId="1" applyFont="1" applyBorder="1" applyAlignment="1" applyProtection="1">
      <alignment horizontal="left" vertical="top" wrapText="1"/>
    </xf>
    <xf numFmtId="0" fontId="17" fillId="0" borderId="3" xfId="1" applyFont="1" applyBorder="1" applyAlignment="1" applyProtection="1">
      <alignment horizontal="left" vertical="top" wrapText="1"/>
    </xf>
    <xf numFmtId="0" fontId="23" fillId="0" borderId="4" xfId="1" applyFont="1" applyBorder="1" applyAlignment="1">
      <alignment horizontal="left" vertical="top" wrapText="1"/>
    </xf>
    <xf numFmtId="0" fontId="23" fillId="0" borderId="5" xfId="1" applyFont="1" applyBorder="1" applyAlignment="1">
      <alignment horizontal="left" vertical="top" wrapText="1"/>
    </xf>
    <xf numFmtId="0" fontId="25" fillId="0" borderId="2" xfId="1" applyFont="1" applyBorder="1" applyAlignment="1">
      <alignment horizontal="center" wrapText="1"/>
    </xf>
    <xf numFmtId="0" fontId="17" fillId="0" borderId="15" xfId="1" applyFont="1" applyBorder="1" applyAlignment="1" applyProtection="1">
      <alignment horizontal="left" vertical="top" wrapText="1"/>
    </xf>
    <xf numFmtId="0" fontId="17" fillId="0" borderId="21" xfId="1" applyFont="1" applyBorder="1" applyAlignment="1" applyProtection="1">
      <alignment horizontal="left" vertical="top" wrapText="1"/>
    </xf>
    <xf numFmtId="0" fontId="18" fillId="0" borderId="14" xfId="1" applyFont="1" applyBorder="1" applyAlignment="1" applyProtection="1">
      <alignment horizontal="left" vertical="top" wrapText="1"/>
    </xf>
    <xf numFmtId="0" fontId="18" fillId="0" borderId="12" xfId="1" applyFont="1" applyBorder="1" applyAlignment="1" applyProtection="1">
      <alignment horizontal="center" vertical="center" wrapText="1"/>
    </xf>
    <xf numFmtId="0" fontId="17" fillId="0" borderId="17" xfId="1" applyFont="1" applyBorder="1" applyAlignment="1" applyProtection="1">
      <alignment horizontal="center" vertical="top" wrapText="1"/>
    </xf>
    <xf numFmtId="0" fontId="17" fillId="0" borderId="18" xfId="1" applyFont="1" applyBorder="1" applyAlignment="1" applyProtection="1">
      <alignment horizontal="center" vertical="top" wrapText="1"/>
    </xf>
    <xf numFmtId="0" fontId="17" fillId="0" borderId="19" xfId="1" applyFont="1" applyBorder="1" applyAlignment="1" applyProtection="1">
      <alignment horizontal="center" vertical="top" wrapText="1"/>
    </xf>
    <xf numFmtId="0" fontId="37" fillId="0" borderId="2" xfId="0" applyFont="1" applyBorder="1" applyAlignment="1">
      <alignment horizontal="center" vertical="center"/>
    </xf>
    <xf numFmtId="0" fontId="5" fillId="0" borderId="9" xfId="0" applyFont="1" applyBorder="1" applyAlignment="1">
      <alignment horizontal="center" vertical="top" wrapText="1"/>
    </xf>
    <xf numFmtId="165" fontId="1" fillId="0" borderId="2" xfId="0" applyNumberFormat="1" applyFont="1" applyBorder="1" applyAlignment="1">
      <alignment horizontal="center" vertical="center"/>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2" fontId="37" fillId="0" borderId="2" xfId="0" applyNumberFormat="1" applyFont="1" applyBorder="1" applyAlignment="1">
      <alignment horizontal="center" vertical="center"/>
    </xf>
    <xf numFmtId="0" fontId="1" fillId="0" borderId="10" xfId="0" applyFont="1" applyBorder="1" applyAlignment="1">
      <alignment horizontal="center" vertical="top" wrapText="1"/>
    </xf>
    <xf numFmtId="0" fontId="1" fillId="0" borderId="9" xfId="0" applyFont="1" applyBorder="1" applyAlignment="1">
      <alignment horizontal="center" vertical="top"/>
    </xf>
    <xf numFmtId="0" fontId="1" fillId="0" borderId="11" xfId="0" applyFont="1" applyBorder="1" applyAlignment="1">
      <alignment horizontal="center" vertical="top"/>
    </xf>
    <xf numFmtId="0" fontId="1" fillId="0" borderId="26" xfId="0" applyFont="1" applyBorder="1" applyAlignment="1">
      <alignment horizontal="center" vertical="top"/>
    </xf>
    <xf numFmtId="0" fontId="1" fillId="0" borderId="1" xfId="0" applyFont="1" applyBorder="1" applyAlignment="1">
      <alignment horizontal="center" vertical="top"/>
    </xf>
    <xf numFmtId="0" fontId="1" fillId="0" borderId="27" xfId="0" applyFont="1" applyBorder="1" applyAlignment="1">
      <alignment horizontal="center" vertical="top"/>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1" fillId="0" borderId="2" xfId="0" applyFont="1" applyBorder="1" applyAlignment="1">
      <alignment horizontal="center" vertical="center" wrapText="1"/>
    </xf>
    <xf numFmtId="0" fontId="39" fillId="4" borderId="2" xfId="0" applyFont="1" applyFill="1" applyBorder="1" applyAlignment="1">
      <alignment horizontal="center"/>
    </xf>
    <xf numFmtId="0" fontId="1" fillId="4" borderId="3" xfId="0" applyFont="1" applyFill="1" applyBorder="1" applyAlignment="1">
      <alignment horizontal="right"/>
    </xf>
    <xf numFmtId="0" fontId="1" fillId="4" borderId="4" xfId="0" applyFont="1" applyFill="1" applyBorder="1" applyAlignment="1">
      <alignment horizontal="right"/>
    </xf>
    <xf numFmtId="0" fontId="1" fillId="4" borderId="5" xfId="0" applyFont="1" applyFill="1" applyBorder="1" applyAlignment="1">
      <alignment horizontal="right"/>
    </xf>
    <xf numFmtId="0" fontId="37" fillId="4" borderId="2" xfId="0" applyFont="1" applyFill="1" applyBorder="1" applyAlignment="1">
      <alignment horizontal="center"/>
    </xf>
    <xf numFmtId="0" fontId="38" fillId="3" borderId="2" xfId="0" applyFont="1" applyFill="1" applyBorder="1" applyAlignment="1">
      <alignment horizontal="center"/>
    </xf>
    <xf numFmtId="0" fontId="1" fillId="3" borderId="2" xfId="0" applyFont="1" applyFill="1" applyBorder="1" applyAlignment="1">
      <alignment horizontal="center"/>
    </xf>
    <xf numFmtId="0" fontId="10" fillId="3" borderId="2" xfId="0" applyFont="1" applyFill="1" applyBorder="1" applyAlignment="1">
      <alignment horizontal="center"/>
    </xf>
    <xf numFmtId="165" fontId="1" fillId="0" borderId="2" xfId="0" applyNumberFormat="1" applyFont="1" applyBorder="1" applyAlignment="1">
      <alignment horizontal="center"/>
    </xf>
    <xf numFmtId="1" fontId="1" fillId="0" borderId="2" xfId="0" applyNumberFormat="1" applyFont="1" applyBorder="1" applyAlignment="1">
      <alignment horizontal="center" vertical="center"/>
    </xf>
    <xf numFmtId="0" fontId="37" fillId="0" borderId="2" xfId="0" applyFont="1" applyBorder="1" applyAlignment="1">
      <alignment horizontal="center"/>
    </xf>
    <xf numFmtId="0" fontId="1" fillId="0" borderId="2" xfId="0" applyFont="1" applyBorder="1" applyAlignment="1">
      <alignment horizontal="center"/>
    </xf>
    <xf numFmtId="1" fontId="1" fillId="0" borderId="2" xfId="0" applyNumberFormat="1" applyFont="1" applyBorder="1" applyAlignment="1">
      <alignment horizontal="center"/>
    </xf>
    <xf numFmtId="0" fontId="37" fillId="0" borderId="0" xfId="0" applyFont="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22" zoomScale="90" zoomScaleNormal="90" workbookViewId="0">
      <selection activeCell="E10" sqref="E10:M10"/>
    </sheetView>
  </sheetViews>
  <sheetFormatPr defaultColWidth="13.7109375" defaultRowHeight="15" x14ac:dyDescent="0.25"/>
  <cols>
    <col min="1" max="1" width="5.85546875" style="1" customWidth="1"/>
    <col min="2" max="2" width="14.85546875" style="1" customWidth="1"/>
    <col min="3" max="3" width="13.5703125" style="1" customWidth="1"/>
    <col min="4" max="11" width="13.7109375" style="1"/>
    <col min="12" max="12" width="14.85546875" style="1" customWidth="1"/>
    <col min="13" max="16384" width="13.7109375" style="1"/>
  </cols>
  <sheetData>
    <row r="1" spans="1:13" ht="50.25" customHeight="1" x14ac:dyDescent="0.25">
      <c r="K1" s="121" t="s">
        <v>125</v>
      </c>
      <c r="L1" s="121"/>
      <c r="M1" s="121"/>
    </row>
    <row r="2" spans="1:13" ht="15.75" customHeight="1" x14ac:dyDescent="0.25">
      <c r="K2" s="2"/>
      <c r="L2" s="2"/>
      <c r="M2" s="2"/>
    </row>
    <row r="3" spans="1:13" ht="15.75" x14ac:dyDescent="0.25">
      <c r="A3" s="122" t="s">
        <v>33</v>
      </c>
      <c r="B3" s="122"/>
      <c r="C3" s="122"/>
      <c r="D3" s="122"/>
      <c r="E3" s="122"/>
      <c r="F3" s="122"/>
      <c r="G3" s="122"/>
      <c r="H3" s="122"/>
      <c r="I3" s="122"/>
      <c r="J3" s="122"/>
      <c r="K3" s="122"/>
      <c r="L3" s="122"/>
      <c r="M3" s="122"/>
    </row>
    <row r="4" spans="1:13" ht="19.5" customHeight="1" x14ac:dyDescent="0.25">
      <c r="A4" s="122" t="s">
        <v>34</v>
      </c>
      <c r="B4" s="122"/>
      <c r="C4" s="122"/>
      <c r="D4" s="122"/>
      <c r="E4" s="122"/>
      <c r="F4" s="122"/>
      <c r="G4" s="122"/>
      <c r="H4" s="122"/>
      <c r="I4" s="122"/>
      <c r="J4" s="122"/>
      <c r="K4" s="122"/>
      <c r="L4" s="122"/>
      <c r="M4" s="122"/>
    </row>
    <row r="5" spans="1:13" ht="15.75" x14ac:dyDescent="0.25">
      <c r="A5" s="3"/>
      <c r="B5" s="3"/>
      <c r="C5" s="3"/>
      <c r="D5" s="3"/>
      <c r="E5" s="3"/>
      <c r="F5" s="3"/>
      <c r="G5" s="3"/>
      <c r="H5" s="3"/>
      <c r="I5" s="3"/>
      <c r="J5" s="3"/>
      <c r="K5" s="3"/>
      <c r="L5" s="3"/>
      <c r="M5" s="3"/>
    </row>
    <row r="6" spans="1:13" ht="15.75" x14ac:dyDescent="0.25">
      <c r="A6" s="123" t="s">
        <v>0</v>
      </c>
      <c r="B6" s="4">
        <v>600000</v>
      </c>
      <c r="C6" s="5"/>
      <c r="E6" s="124" t="s">
        <v>1</v>
      </c>
      <c r="F6" s="124"/>
      <c r="G6" s="124"/>
      <c r="H6" s="124"/>
      <c r="I6" s="124"/>
      <c r="J6" s="124"/>
      <c r="K6" s="124"/>
      <c r="L6" s="124"/>
      <c r="M6" s="124"/>
    </row>
    <row r="7" spans="1:13" ht="15" customHeight="1" x14ac:dyDescent="0.25">
      <c r="A7" s="123"/>
      <c r="B7" s="6" t="s">
        <v>2</v>
      </c>
      <c r="C7" s="5"/>
      <c r="E7" s="125" t="s">
        <v>3</v>
      </c>
      <c r="F7" s="125"/>
      <c r="G7" s="125"/>
      <c r="H7" s="125"/>
      <c r="I7" s="125"/>
      <c r="J7" s="125"/>
      <c r="K7" s="125"/>
      <c r="L7" s="125"/>
      <c r="M7" s="125"/>
    </row>
    <row r="8" spans="1:13" ht="15.75" x14ac:dyDescent="0.25">
      <c r="A8" s="123" t="s">
        <v>4</v>
      </c>
      <c r="B8" s="4">
        <v>610000</v>
      </c>
      <c r="C8" s="5"/>
      <c r="E8" s="124" t="str">
        <f>E6</f>
        <v>Відділ освіти  Чернеччинської сільської ради</v>
      </c>
      <c r="F8" s="124"/>
      <c r="G8" s="124"/>
      <c r="H8" s="124"/>
      <c r="I8" s="124"/>
      <c r="J8" s="124"/>
      <c r="K8" s="124"/>
      <c r="L8" s="124"/>
      <c r="M8" s="124"/>
    </row>
    <row r="9" spans="1:13" ht="15" customHeight="1" x14ac:dyDescent="0.25">
      <c r="A9" s="123"/>
      <c r="B9" s="6" t="s">
        <v>2</v>
      </c>
      <c r="C9" s="5"/>
      <c r="E9" s="126" t="s">
        <v>5</v>
      </c>
      <c r="F9" s="126"/>
      <c r="G9" s="126"/>
      <c r="H9" s="126"/>
      <c r="I9" s="126"/>
      <c r="J9" s="126"/>
      <c r="K9" s="126"/>
      <c r="L9" s="126"/>
      <c r="M9" s="126"/>
    </row>
    <row r="10" spans="1:13" ht="15.75" x14ac:dyDescent="0.25">
      <c r="A10" s="123" t="s">
        <v>6</v>
      </c>
      <c r="B10" s="4">
        <v>611010</v>
      </c>
      <c r="C10" s="7"/>
      <c r="E10" s="127" t="s">
        <v>127</v>
      </c>
      <c r="F10" s="127"/>
      <c r="G10" s="127"/>
      <c r="H10" s="127"/>
      <c r="I10" s="127"/>
      <c r="J10" s="127"/>
      <c r="K10" s="127"/>
      <c r="L10" s="127"/>
      <c r="M10" s="127"/>
    </row>
    <row r="11" spans="1:13" ht="15" customHeight="1" x14ac:dyDescent="0.25">
      <c r="A11" s="123"/>
      <c r="B11" s="8" t="s">
        <v>2</v>
      </c>
      <c r="C11" s="8" t="s">
        <v>7</v>
      </c>
      <c r="E11" s="125" t="s">
        <v>8</v>
      </c>
      <c r="F11" s="125"/>
      <c r="G11" s="125"/>
      <c r="H11" s="125"/>
      <c r="I11" s="125"/>
      <c r="J11" s="125"/>
      <c r="K11" s="125"/>
      <c r="L11" s="125"/>
      <c r="M11" s="125"/>
    </row>
    <row r="12" spans="1:13" ht="32.25" customHeight="1" x14ac:dyDescent="0.25">
      <c r="A12" s="9" t="s">
        <v>9</v>
      </c>
      <c r="B12" s="10" t="s">
        <v>35</v>
      </c>
      <c r="C12" s="10"/>
      <c r="D12" s="43" t="s">
        <v>128</v>
      </c>
    </row>
    <row r="13" spans="1:13" x14ac:dyDescent="0.25">
      <c r="A13" s="28" t="s">
        <v>15</v>
      </c>
      <c r="B13" s="1" t="s">
        <v>36</v>
      </c>
    </row>
    <row r="14" spans="1:13" x14ac:dyDescent="0.25">
      <c r="A14" s="28"/>
    </row>
    <row r="15" spans="1:13" x14ac:dyDescent="0.25">
      <c r="A15" s="30" t="s">
        <v>37</v>
      </c>
      <c r="B15" s="29" t="s">
        <v>62</v>
      </c>
    </row>
    <row r="16" spans="1:13" x14ac:dyDescent="0.25">
      <c r="A16" s="28"/>
      <c r="K16" s="1" t="s">
        <v>63</v>
      </c>
    </row>
    <row r="17" spans="1:11" ht="33" customHeight="1" x14ac:dyDescent="0.25">
      <c r="A17" s="115" t="s">
        <v>16</v>
      </c>
      <c r="B17" s="119" t="s">
        <v>19</v>
      </c>
      <c r="C17" s="115" t="s">
        <v>38</v>
      </c>
      <c r="D17" s="115"/>
      <c r="E17" s="115"/>
      <c r="F17" s="115" t="s">
        <v>39</v>
      </c>
      <c r="G17" s="115"/>
      <c r="H17" s="115"/>
      <c r="I17" s="115" t="s">
        <v>11</v>
      </c>
      <c r="J17" s="115"/>
      <c r="K17" s="115"/>
    </row>
    <row r="18" spans="1:11" ht="31.5" x14ac:dyDescent="0.25">
      <c r="A18" s="115"/>
      <c r="B18" s="120"/>
      <c r="C18" s="11" t="s">
        <v>12</v>
      </c>
      <c r="D18" s="11" t="s">
        <v>13</v>
      </c>
      <c r="E18" s="11" t="s">
        <v>14</v>
      </c>
      <c r="F18" s="11" t="s">
        <v>12</v>
      </c>
      <c r="G18" s="11" t="s">
        <v>13</v>
      </c>
      <c r="H18" s="11" t="s">
        <v>14</v>
      </c>
      <c r="I18" s="11" t="s">
        <v>12</v>
      </c>
      <c r="J18" s="11" t="s">
        <v>13</v>
      </c>
      <c r="K18" s="11" t="s">
        <v>14</v>
      </c>
    </row>
    <row r="19" spans="1:11" ht="15.75" x14ac:dyDescent="0.25">
      <c r="A19" s="17"/>
      <c r="B19" s="17"/>
      <c r="C19" s="11">
        <v>1</v>
      </c>
      <c r="D19" s="11">
        <v>2</v>
      </c>
      <c r="E19" s="11">
        <v>3</v>
      </c>
      <c r="F19" s="11">
        <v>4</v>
      </c>
      <c r="G19" s="11">
        <v>5</v>
      </c>
      <c r="H19" s="11">
        <v>6</v>
      </c>
      <c r="I19" s="11">
        <v>7</v>
      </c>
      <c r="J19" s="11">
        <v>8</v>
      </c>
      <c r="K19" s="11">
        <v>9</v>
      </c>
    </row>
    <row r="20" spans="1:11" ht="51.75" customHeight="1" x14ac:dyDescent="0.25">
      <c r="A20" s="33" t="s">
        <v>0</v>
      </c>
      <c r="B20" s="98" t="s">
        <v>40</v>
      </c>
      <c r="C20" s="12">
        <v>3019.3760000000002</v>
      </c>
      <c r="D20" s="12">
        <v>263.40300000000002</v>
      </c>
      <c r="E20" s="12">
        <v>3282.7790000000005</v>
      </c>
      <c r="F20" s="12">
        <v>2957.3923500000001</v>
      </c>
      <c r="G20" s="12">
        <v>212.66228000000001</v>
      </c>
      <c r="H20" s="12">
        <v>3170.0546300000001</v>
      </c>
      <c r="I20" s="12">
        <f>F20-C20</f>
        <v>-61.983650000000125</v>
      </c>
      <c r="J20" s="12">
        <f>G20-D20</f>
        <v>-50.74072000000001</v>
      </c>
      <c r="K20" s="12">
        <f>H20-E20</f>
        <v>-112.72437000000036</v>
      </c>
    </row>
    <row r="21" spans="1:11" ht="75.75" customHeight="1" x14ac:dyDescent="0.25">
      <c r="A21" s="116" t="s">
        <v>129</v>
      </c>
      <c r="B21" s="117"/>
      <c r="C21" s="117"/>
      <c r="D21" s="117"/>
      <c r="E21" s="117"/>
      <c r="F21" s="117"/>
      <c r="G21" s="117"/>
      <c r="H21" s="117"/>
      <c r="I21" s="117"/>
      <c r="J21" s="117"/>
      <c r="K21" s="118"/>
    </row>
    <row r="22" spans="1:11" ht="66.75" customHeight="1" x14ac:dyDescent="0.25">
      <c r="A22" s="32" t="s">
        <v>21</v>
      </c>
      <c r="B22" s="35" t="s">
        <v>41</v>
      </c>
      <c r="C22" s="12"/>
      <c r="D22" s="95">
        <v>69.02</v>
      </c>
      <c r="E22" s="95">
        <f>SUM(C22:D22)</f>
        <v>69.02</v>
      </c>
      <c r="F22" s="95"/>
      <c r="G22" s="95">
        <v>44.02</v>
      </c>
      <c r="H22" s="95">
        <f>SUM(F22:G22)</f>
        <v>44.02</v>
      </c>
      <c r="I22" s="12">
        <f>F22-C22</f>
        <v>0</v>
      </c>
      <c r="J22" s="12">
        <f>G22-D22</f>
        <v>-24.999999999999993</v>
      </c>
      <c r="K22" s="12">
        <f>H22-E22</f>
        <v>-24.999999999999993</v>
      </c>
    </row>
    <row r="23" spans="1:11" ht="19.5" customHeight="1" x14ac:dyDescent="0.25">
      <c r="A23" s="116" t="s">
        <v>42</v>
      </c>
      <c r="B23" s="117"/>
      <c r="C23" s="117"/>
      <c r="D23" s="117"/>
      <c r="E23" s="117"/>
      <c r="F23" s="117"/>
      <c r="G23" s="117"/>
      <c r="H23" s="117"/>
      <c r="I23" s="117"/>
      <c r="J23" s="117"/>
      <c r="K23" s="118"/>
    </row>
    <row r="24" spans="1:11" ht="31.5" x14ac:dyDescent="0.25">
      <c r="A24" s="32" t="s">
        <v>43</v>
      </c>
      <c r="B24" s="34" t="s">
        <v>44</v>
      </c>
      <c r="C24" s="12">
        <f>C20-C28-C22-C30-C26</f>
        <v>2420.047</v>
      </c>
      <c r="D24" s="12">
        <f>D20-D28-D22-D30-D26</f>
        <v>13.668200000000041</v>
      </c>
      <c r="E24" s="12">
        <f t="shared" ref="E24:K24" si="0">E20-E28-E22-E30-E26</f>
        <v>2433.7152000000006</v>
      </c>
      <c r="F24" s="12">
        <f t="shared" si="0"/>
        <v>2403.4846899999998</v>
      </c>
      <c r="G24" s="12">
        <f t="shared" si="0"/>
        <v>13.668779999999984</v>
      </c>
      <c r="H24" s="12">
        <f t="shared" si="0"/>
        <v>2417.1534700000002</v>
      </c>
      <c r="I24" s="12">
        <f t="shared" si="0"/>
        <v>-16.56231000000011</v>
      </c>
      <c r="J24" s="12">
        <f t="shared" si="0"/>
        <v>5.7999999997804252E-4</v>
      </c>
      <c r="K24" s="12">
        <f t="shared" si="0"/>
        <v>-16.561730000000338</v>
      </c>
    </row>
    <row r="25" spans="1:11" ht="66" customHeight="1" x14ac:dyDescent="0.25">
      <c r="A25" s="116" t="s">
        <v>131</v>
      </c>
      <c r="B25" s="117"/>
      <c r="C25" s="117"/>
      <c r="D25" s="117"/>
      <c r="E25" s="117"/>
      <c r="F25" s="117"/>
      <c r="G25" s="117"/>
      <c r="H25" s="117"/>
      <c r="I25" s="117"/>
      <c r="J25" s="117"/>
      <c r="K25" s="118"/>
    </row>
    <row r="26" spans="1:11" ht="31.5" x14ac:dyDescent="0.25">
      <c r="A26" s="32" t="s">
        <v>45</v>
      </c>
      <c r="B26" s="34" t="s">
        <v>168</v>
      </c>
      <c r="C26" s="12">
        <v>334.22399999999999</v>
      </c>
      <c r="D26" s="12">
        <v>150.7148</v>
      </c>
      <c r="E26" s="12">
        <f>SUM(C26:D26)</f>
        <v>484.93880000000001</v>
      </c>
      <c r="F26" s="12">
        <v>305.16131999999999</v>
      </c>
      <c r="G26" s="108">
        <v>125.206</v>
      </c>
      <c r="H26" s="12">
        <f>SUM(F26:G26)</f>
        <v>430.36732000000001</v>
      </c>
      <c r="I26" s="12">
        <f>F26-C26</f>
        <v>-29.06268</v>
      </c>
      <c r="J26" s="12">
        <f>G26-D26</f>
        <v>-25.508799999999994</v>
      </c>
      <c r="K26" s="12">
        <f>H26-E26</f>
        <v>-54.571480000000008</v>
      </c>
    </row>
    <row r="27" spans="1:11" ht="20.25" customHeight="1" x14ac:dyDescent="0.25">
      <c r="A27" s="116" t="s">
        <v>169</v>
      </c>
      <c r="B27" s="117"/>
      <c r="C27" s="117"/>
      <c r="D27" s="117"/>
      <c r="E27" s="117"/>
      <c r="F27" s="117"/>
      <c r="G27" s="117"/>
      <c r="H27" s="117"/>
      <c r="I27" s="117"/>
      <c r="J27" s="117"/>
      <c r="K27" s="118"/>
    </row>
    <row r="28" spans="1:11" ht="47.25" x14ac:dyDescent="0.25">
      <c r="A28" s="32" t="s">
        <v>132</v>
      </c>
      <c r="B28" s="34" t="s">
        <v>46</v>
      </c>
      <c r="C28" s="95">
        <v>265.10500000000002</v>
      </c>
      <c r="D28" s="95"/>
      <c r="E28" s="95">
        <f>SUM(C28:D28)</f>
        <v>265.10500000000002</v>
      </c>
      <c r="F28" s="95">
        <v>248.74634</v>
      </c>
      <c r="G28" s="95"/>
      <c r="H28" s="95">
        <f>SUM(F28:G28)</f>
        <v>248.74634</v>
      </c>
      <c r="I28" s="95">
        <f>F28-C28</f>
        <v>-16.358660000000015</v>
      </c>
      <c r="J28" s="95">
        <f>G28-D28</f>
        <v>0</v>
      </c>
      <c r="K28" s="95">
        <f>H28-E28</f>
        <v>-16.358660000000015</v>
      </c>
    </row>
    <row r="29" spans="1:11" ht="17.25" customHeight="1" x14ac:dyDescent="0.25">
      <c r="A29" s="128" t="s">
        <v>130</v>
      </c>
      <c r="B29" s="128"/>
      <c r="C29" s="128"/>
      <c r="D29" s="128"/>
      <c r="E29" s="128"/>
      <c r="F29" s="128"/>
      <c r="G29" s="128"/>
      <c r="H29" s="128"/>
      <c r="I29" s="128"/>
      <c r="J29" s="128"/>
      <c r="K29" s="128"/>
    </row>
    <row r="30" spans="1:11" ht="47.25" x14ac:dyDescent="0.25">
      <c r="A30" s="32" t="s">
        <v>136</v>
      </c>
      <c r="B30" s="34" t="s">
        <v>133</v>
      </c>
      <c r="C30" s="95"/>
      <c r="D30" s="95">
        <v>30</v>
      </c>
      <c r="E30" s="95">
        <f>SUM(C30:D30)</f>
        <v>30</v>
      </c>
      <c r="F30" s="95"/>
      <c r="G30" s="95">
        <v>29.767499999999998</v>
      </c>
      <c r="H30" s="95">
        <f>SUM(F30:G30)</f>
        <v>29.767499999999998</v>
      </c>
      <c r="I30" s="95">
        <f>F30-C30</f>
        <v>0</v>
      </c>
      <c r="J30" s="95">
        <f>G30-D30</f>
        <v>-0.23250000000000171</v>
      </c>
      <c r="K30" s="95">
        <f>H30-E30</f>
        <v>-0.23250000000000171</v>
      </c>
    </row>
    <row r="31" spans="1:11" ht="17.25" customHeight="1" x14ac:dyDescent="0.25">
      <c r="A31" s="116" t="s">
        <v>134</v>
      </c>
      <c r="B31" s="117"/>
      <c r="C31" s="117"/>
      <c r="D31" s="117"/>
      <c r="E31" s="117"/>
      <c r="F31" s="117"/>
      <c r="G31" s="117"/>
      <c r="H31" s="117"/>
      <c r="I31" s="117"/>
      <c r="J31" s="117"/>
      <c r="K31" s="118"/>
    </row>
    <row r="32" spans="1:11" ht="15.75" x14ac:dyDescent="0.25">
      <c r="A32" s="13"/>
    </row>
    <row r="33" spans="1:5" ht="29.25" customHeight="1" x14ac:dyDescent="0.25">
      <c r="A33" s="39"/>
      <c r="B33" s="36"/>
      <c r="C33" s="37"/>
      <c r="D33" s="37"/>
      <c r="E33" s="37"/>
    </row>
    <row r="34" spans="1:5" ht="15.75" x14ac:dyDescent="0.25">
      <c r="A34" s="13"/>
    </row>
    <row r="35" spans="1:5" ht="15.75" x14ac:dyDescent="0.25">
      <c r="A35" s="13"/>
    </row>
  </sheetData>
  <mergeCells count="23">
    <mergeCell ref="A27:K27"/>
    <mergeCell ref="A31:K31"/>
    <mergeCell ref="K1:M1"/>
    <mergeCell ref="A3:M3"/>
    <mergeCell ref="A4:M4"/>
    <mergeCell ref="A6:A7"/>
    <mergeCell ref="E6:M6"/>
    <mergeCell ref="E7:M7"/>
    <mergeCell ref="A8:A9"/>
    <mergeCell ref="E8:M8"/>
    <mergeCell ref="E9:M9"/>
    <mergeCell ref="A10:A11"/>
    <mergeCell ref="E10:M10"/>
    <mergeCell ref="E11:M11"/>
    <mergeCell ref="A29:K29"/>
    <mergeCell ref="C17:E17"/>
    <mergeCell ref="F17:H17"/>
    <mergeCell ref="A25:K25"/>
    <mergeCell ref="I17:K17"/>
    <mergeCell ref="A17:A18"/>
    <mergeCell ref="B17:B18"/>
    <mergeCell ref="A21:K21"/>
    <mergeCell ref="A23:K23"/>
  </mergeCells>
  <pageMargins left="0.19" right="0.18" top="0.53" bottom="0.31"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4" workbookViewId="0">
      <selection activeCell="A11" sqref="A11:E11"/>
    </sheetView>
  </sheetViews>
  <sheetFormatPr defaultRowHeight="15" x14ac:dyDescent="0.25"/>
  <cols>
    <col min="1" max="1" width="6.28515625" customWidth="1"/>
    <col min="2" max="2" width="25.28515625" customWidth="1"/>
    <col min="3" max="3" width="16.140625" customWidth="1"/>
    <col min="4" max="4" width="15.42578125" customWidth="1"/>
    <col min="5" max="5" width="15.85546875" customWidth="1"/>
  </cols>
  <sheetData>
    <row r="1" spans="1:5" s="1" customFormat="1" ht="15.75" x14ac:dyDescent="0.25">
      <c r="A1" s="13" t="s">
        <v>47</v>
      </c>
    </row>
    <row r="2" spans="1:5" s="1" customFormat="1" ht="15.75" x14ac:dyDescent="0.25">
      <c r="A2" s="13"/>
      <c r="E2" s="1" t="s">
        <v>10</v>
      </c>
    </row>
    <row r="3" spans="1:5" s="28" customFormat="1" ht="47.25" x14ac:dyDescent="0.25">
      <c r="A3" s="26" t="s">
        <v>16</v>
      </c>
      <c r="B3" s="33" t="s">
        <v>19</v>
      </c>
      <c r="C3" s="26" t="s">
        <v>38</v>
      </c>
      <c r="D3" s="26" t="s">
        <v>39</v>
      </c>
      <c r="E3" s="26" t="s">
        <v>11</v>
      </c>
    </row>
    <row r="4" spans="1:5" s="1" customFormat="1" ht="15.75" x14ac:dyDescent="0.25">
      <c r="A4" s="14">
        <v>1</v>
      </c>
      <c r="B4" s="14">
        <v>2</v>
      </c>
      <c r="C4" s="26">
        <v>3</v>
      </c>
      <c r="D4" s="26">
        <v>4</v>
      </c>
      <c r="E4" s="26">
        <v>5</v>
      </c>
    </row>
    <row r="5" spans="1:5" s="1" customFormat="1" ht="15.75" x14ac:dyDescent="0.25">
      <c r="A5" s="33" t="s">
        <v>0</v>
      </c>
      <c r="B5" s="31" t="s">
        <v>48</v>
      </c>
      <c r="C5" s="12" t="s">
        <v>52</v>
      </c>
      <c r="D5" s="12" t="s">
        <v>53</v>
      </c>
      <c r="E5" s="12" t="s">
        <v>53</v>
      </c>
    </row>
    <row r="6" spans="1:5" s="1" customFormat="1" x14ac:dyDescent="0.25">
      <c r="A6" s="130" t="s">
        <v>49</v>
      </c>
      <c r="B6" s="131"/>
      <c r="C6" s="131"/>
      <c r="D6" s="131"/>
      <c r="E6" s="132"/>
    </row>
    <row r="7" spans="1:5" s="1" customFormat="1" ht="15.75" x14ac:dyDescent="0.25">
      <c r="A7" s="32" t="s">
        <v>21</v>
      </c>
      <c r="B7" s="31" t="s">
        <v>50</v>
      </c>
      <c r="C7" s="12" t="s">
        <v>52</v>
      </c>
      <c r="D7" s="12" t="s">
        <v>53</v>
      </c>
      <c r="E7" s="12" t="s">
        <v>53</v>
      </c>
    </row>
    <row r="8" spans="1:5" s="1" customFormat="1" ht="15.75" x14ac:dyDescent="0.25">
      <c r="A8" s="32" t="s">
        <v>43</v>
      </c>
      <c r="B8" s="31" t="s">
        <v>51</v>
      </c>
      <c r="C8" s="12" t="s">
        <v>52</v>
      </c>
      <c r="D8" s="12" t="s">
        <v>53</v>
      </c>
      <c r="E8" s="12" t="s">
        <v>53</v>
      </c>
    </row>
    <row r="9" spans="1:5" s="1" customFormat="1" x14ac:dyDescent="0.25">
      <c r="A9" s="129"/>
      <c r="B9" s="129"/>
      <c r="C9" s="129"/>
      <c r="D9" s="129"/>
      <c r="E9" s="129"/>
    </row>
    <row r="10" spans="1:5" s="1" customFormat="1" ht="15.75" x14ac:dyDescent="0.25">
      <c r="A10" s="33" t="s">
        <v>4</v>
      </c>
      <c r="B10" s="38" t="s">
        <v>54</v>
      </c>
      <c r="C10" s="12">
        <v>263.40300000000002</v>
      </c>
      <c r="D10" s="12">
        <v>212.66228000000001</v>
      </c>
      <c r="E10" s="12">
        <f>D10-C10</f>
        <v>-50.74072000000001</v>
      </c>
    </row>
    <row r="11" spans="1:5" s="1" customFormat="1" x14ac:dyDescent="0.25">
      <c r="A11" s="130" t="s">
        <v>49</v>
      </c>
      <c r="B11" s="131"/>
      <c r="C11" s="131"/>
      <c r="D11" s="131"/>
      <c r="E11" s="132"/>
    </row>
    <row r="12" spans="1:5" s="1" customFormat="1" ht="15.75" x14ac:dyDescent="0.25">
      <c r="A12" s="32" t="s">
        <v>23</v>
      </c>
      <c r="B12" s="31" t="s">
        <v>50</v>
      </c>
      <c r="C12" s="12">
        <f>C10-C15</f>
        <v>164.38300000000004</v>
      </c>
      <c r="D12" s="12">
        <f>D10-D15</f>
        <v>138.87478000000002</v>
      </c>
      <c r="E12" s="12">
        <f>E10-E15</f>
        <v>-25.508220000000009</v>
      </c>
    </row>
    <row r="13" spans="1:5" s="1" customFormat="1" ht="15.75" x14ac:dyDescent="0.25">
      <c r="A13" s="32" t="s">
        <v>24</v>
      </c>
      <c r="B13" s="31" t="s">
        <v>55</v>
      </c>
      <c r="C13" s="12" t="s">
        <v>53</v>
      </c>
      <c r="D13" s="12" t="s">
        <v>53</v>
      </c>
      <c r="E13" s="12" t="s">
        <v>53</v>
      </c>
    </row>
    <row r="14" spans="1:5" s="1" customFormat="1" ht="15.75" x14ac:dyDescent="0.25">
      <c r="A14" s="32" t="s">
        <v>57</v>
      </c>
      <c r="B14" s="31" t="s">
        <v>56</v>
      </c>
      <c r="C14" s="12" t="s">
        <v>53</v>
      </c>
      <c r="D14" s="12" t="s">
        <v>53</v>
      </c>
      <c r="E14" s="12" t="s">
        <v>53</v>
      </c>
    </row>
    <row r="15" spans="1:5" s="1" customFormat="1" ht="15.75" x14ac:dyDescent="0.25">
      <c r="A15" s="32" t="s">
        <v>58</v>
      </c>
      <c r="B15" s="31" t="s">
        <v>59</v>
      </c>
      <c r="C15" s="12">
        <v>99.02</v>
      </c>
      <c r="D15" s="12">
        <v>73.787499999999994</v>
      </c>
      <c r="E15" s="12">
        <f t="shared" ref="E15" si="0">D15-C15</f>
        <v>-25.232500000000002</v>
      </c>
    </row>
    <row r="16" spans="1:5" ht="77.25" customHeight="1" x14ac:dyDescent="0.25">
      <c r="A16" s="133" t="s">
        <v>160</v>
      </c>
      <c r="B16" s="134"/>
      <c r="C16" s="134"/>
      <c r="D16" s="134"/>
      <c r="E16" s="135"/>
    </row>
    <row r="17" spans="1:5" s="1" customFormat="1" ht="15.75" x14ac:dyDescent="0.25">
      <c r="A17" s="33" t="s">
        <v>6</v>
      </c>
      <c r="B17" s="31" t="s">
        <v>48</v>
      </c>
      <c r="C17" s="12" t="s">
        <v>52</v>
      </c>
      <c r="D17" s="12" t="s">
        <v>53</v>
      </c>
      <c r="E17" s="12" t="s">
        <v>53</v>
      </c>
    </row>
    <row r="18" spans="1:5" s="1" customFormat="1" x14ac:dyDescent="0.25">
      <c r="A18" s="130" t="s">
        <v>49</v>
      </c>
      <c r="B18" s="131"/>
      <c r="C18" s="131"/>
      <c r="D18" s="131"/>
      <c r="E18" s="132"/>
    </row>
    <row r="19" spans="1:5" s="1" customFormat="1" ht="15.75" x14ac:dyDescent="0.25">
      <c r="A19" s="32" t="s">
        <v>26</v>
      </c>
      <c r="B19" s="31" t="s">
        <v>50</v>
      </c>
      <c r="C19" s="12" t="s">
        <v>52</v>
      </c>
      <c r="D19" s="12" t="s">
        <v>53</v>
      </c>
      <c r="E19" s="12" t="s">
        <v>53</v>
      </c>
    </row>
    <row r="20" spans="1:5" s="1" customFormat="1" ht="15.75" x14ac:dyDescent="0.25">
      <c r="A20" s="32" t="s">
        <v>27</v>
      </c>
      <c r="B20" s="31" t="s">
        <v>51</v>
      </c>
      <c r="C20" s="12" t="s">
        <v>52</v>
      </c>
      <c r="D20" s="12" t="s">
        <v>53</v>
      </c>
      <c r="E20" s="12" t="s">
        <v>53</v>
      </c>
    </row>
    <row r="21" spans="1:5" s="1" customFormat="1" x14ac:dyDescent="0.25">
      <c r="A21" s="129"/>
      <c r="B21" s="129"/>
      <c r="C21" s="129"/>
      <c r="D21" s="129"/>
      <c r="E21" s="129"/>
    </row>
  </sheetData>
  <mergeCells count="6">
    <mergeCell ref="A21:E21"/>
    <mergeCell ref="A6:E6"/>
    <mergeCell ref="A9:E9"/>
    <mergeCell ref="A11:E11"/>
    <mergeCell ref="A16:E16"/>
    <mergeCell ref="A18:E1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G4" sqref="G4"/>
    </sheetView>
  </sheetViews>
  <sheetFormatPr defaultRowHeight="15" x14ac:dyDescent="0.25"/>
  <cols>
    <col min="2" max="2" width="13.28515625" customWidth="1"/>
    <col min="3" max="11" width="12.7109375" customWidth="1"/>
  </cols>
  <sheetData>
    <row r="1" spans="1:15" x14ac:dyDescent="0.25">
      <c r="A1" s="44" t="s">
        <v>64</v>
      </c>
    </row>
    <row r="2" spans="1:15" x14ac:dyDescent="0.25">
      <c r="A2" s="42" t="s">
        <v>60</v>
      </c>
    </row>
    <row r="3" spans="1:15" s="1" customFormat="1" ht="35.25" customHeight="1" x14ac:dyDescent="0.25">
      <c r="A3" s="142" t="s">
        <v>18</v>
      </c>
      <c r="B3" s="142" t="s">
        <v>19</v>
      </c>
      <c r="C3" s="136" t="s">
        <v>61</v>
      </c>
      <c r="D3" s="137"/>
      <c r="E3" s="138"/>
      <c r="F3" s="115" t="s">
        <v>39</v>
      </c>
      <c r="G3" s="115"/>
      <c r="H3" s="115"/>
      <c r="I3" s="139" t="s">
        <v>11</v>
      </c>
      <c r="J3" s="140"/>
      <c r="K3" s="141"/>
      <c r="L3" s="18"/>
      <c r="M3" s="18"/>
      <c r="N3" s="19"/>
    </row>
    <row r="4" spans="1:15" s="1" customFormat="1" ht="82.5" customHeight="1" x14ac:dyDescent="0.25">
      <c r="A4" s="143"/>
      <c r="B4" s="143"/>
      <c r="C4" s="26" t="s">
        <v>12</v>
      </c>
      <c r="D4" s="26" t="s">
        <v>13</v>
      </c>
      <c r="E4" s="26" t="s">
        <v>14</v>
      </c>
      <c r="F4" s="26" t="s">
        <v>12</v>
      </c>
      <c r="G4" s="26" t="s">
        <v>13</v>
      </c>
      <c r="H4" s="26" t="s">
        <v>14</v>
      </c>
      <c r="I4" s="26" t="s">
        <v>12</v>
      </c>
      <c r="J4" s="26" t="s">
        <v>13</v>
      </c>
      <c r="K4" s="26" t="s">
        <v>14</v>
      </c>
      <c r="L4" s="18"/>
      <c r="M4" s="18"/>
      <c r="N4" s="19"/>
    </row>
    <row r="5" spans="1:15" s="1" customFormat="1" ht="15.75" x14ac:dyDescent="0.25">
      <c r="A5" s="26">
        <v>1</v>
      </c>
      <c r="B5" s="26">
        <v>2</v>
      </c>
      <c r="C5" s="26">
        <v>3</v>
      </c>
      <c r="D5" s="26">
        <v>4</v>
      </c>
      <c r="E5" s="26">
        <v>5</v>
      </c>
      <c r="F5" s="26">
        <v>6</v>
      </c>
      <c r="G5" s="26">
        <v>7</v>
      </c>
      <c r="H5" s="26">
        <v>8</v>
      </c>
      <c r="I5" s="26">
        <v>9</v>
      </c>
      <c r="J5" s="26">
        <v>10</v>
      </c>
      <c r="K5" s="26">
        <v>11</v>
      </c>
      <c r="L5" s="20"/>
    </row>
    <row r="6" spans="1:15" s="1" customFormat="1" ht="15" customHeight="1" x14ac:dyDescent="0.25">
      <c r="A6" s="144" t="s">
        <v>126</v>
      </c>
      <c r="B6" s="145"/>
      <c r="C6" s="145"/>
      <c r="D6" s="145"/>
      <c r="E6" s="145"/>
      <c r="F6" s="145"/>
      <c r="G6" s="145"/>
      <c r="H6" s="145"/>
      <c r="I6" s="145"/>
      <c r="J6" s="145"/>
      <c r="K6" s="145"/>
      <c r="L6" s="86"/>
      <c r="M6" s="86"/>
      <c r="N6" s="86"/>
      <c r="O6" s="87"/>
    </row>
    <row r="7" spans="1:15" s="1" customFormat="1" ht="14.25" customHeight="1" x14ac:dyDescent="0.25">
      <c r="A7" s="116" t="s">
        <v>135</v>
      </c>
      <c r="B7" s="117"/>
      <c r="C7" s="117"/>
      <c r="D7" s="117"/>
      <c r="E7" s="117"/>
      <c r="F7" s="117"/>
      <c r="G7" s="117"/>
      <c r="H7" s="117"/>
      <c r="I7" s="117"/>
      <c r="J7" s="117"/>
      <c r="K7" s="118"/>
      <c r="L7" s="20"/>
    </row>
    <row r="8" spans="1:15" s="1" customFormat="1" ht="15.75" x14ac:dyDescent="0.25">
      <c r="A8" s="26">
        <v>1</v>
      </c>
      <c r="B8" s="16" t="s">
        <v>20</v>
      </c>
      <c r="C8" s="16"/>
      <c r="D8" s="16"/>
      <c r="E8" s="16"/>
      <c r="F8" s="16"/>
      <c r="G8" s="16"/>
      <c r="H8" s="16"/>
      <c r="I8" s="16"/>
      <c r="J8" s="16"/>
      <c r="K8" s="16"/>
    </row>
    <row r="9" spans="1:15" s="1" customFormat="1" ht="40.5" customHeight="1" x14ac:dyDescent="0.25">
      <c r="A9" s="21" t="s">
        <v>21</v>
      </c>
      <c r="B9" s="96" t="s">
        <v>137</v>
      </c>
      <c r="C9" s="26">
        <v>2</v>
      </c>
      <c r="D9" s="15"/>
      <c r="E9" s="26">
        <f>SUM(C9:D9)</f>
        <v>2</v>
      </c>
      <c r="F9" s="88">
        <v>2</v>
      </c>
      <c r="G9" s="26"/>
      <c r="H9" s="88">
        <f>SUM(F9:G9)</f>
        <v>2</v>
      </c>
      <c r="I9" s="26" t="s">
        <v>53</v>
      </c>
      <c r="J9" s="26" t="s">
        <v>53</v>
      </c>
      <c r="K9" s="26" t="s">
        <v>53</v>
      </c>
    </row>
    <row r="10" spans="1:15" s="1" customFormat="1" ht="40.5" customHeight="1" x14ac:dyDescent="0.25">
      <c r="A10" s="21" t="s">
        <v>43</v>
      </c>
      <c r="B10" s="96" t="s">
        <v>138</v>
      </c>
      <c r="C10" s="88">
        <v>6</v>
      </c>
      <c r="D10" s="15"/>
      <c r="E10" s="88">
        <f t="shared" ref="E10:E15" si="0">SUM(C10:D10)</f>
        <v>6</v>
      </c>
      <c r="F10" s="88">
        <v>6</v>
      </c>
      <c r="G10" s="88"/>
      <c r="H10" s="88">
        <f t="shared" ref="H10:H15" si="1">SUM(F10:G10)</f>
        <v>6</v>
      </c>
      <c r="I10" s="88" t="s">
        <v>53</v>
      </c>
      <c r="J10" s="88" t="s">
        <v>53</v>
      </c>
      <c r="K10" s="88" t="s">
        <v>53</v>
      </c>
    </row>
    <row r="11" spans="1:15" s="1" customFormat="1" ht="63.75" customHeight="1" x14ac:dyDescent="0.25">
      <c r="A11" s="21" t="s">
        <v>45</v>
      </c>
      <c r="B11" s="96" t="s">
        <v>139</v>
      </c>
      <c r="C11" s="88" t="s">
        <v>53</v>
      </c>
      <c r="D11" s="15"/>
      <c r="E11" s="88">
        <f t="shared" si="0"/>
        <v>0</v>
      </c>
      <c r="F11" s="88" t="s">
        <v>53</v>
      </c>
      <c r="G11" s="88"/>
      <c r="H11" s="88">
        <f t="shared" si="1"/>
        <v>0</v>
      </c>
      <c r="I11" s="88" t="s">
        <v>53</v>
      </c>
      <c r="J11" s="88" t="s">
        <v>53</v>
      </c>
      <c r="K11" s="88" t="s">
        <v>53</v>
      </c>
    </row>
    <row r="12" spans="1:15" s="1" customFormat="1" ht="101.25" customHeight="1" x14ac:dyDescent="0.25">
      <c r="A12" s="21" t="s">
        <v>132</v>
      </c>
      <c r="B12" s="96" t="s">
        <v>140</v>
      </c>
      <c r="C12" s="88">
        <v>14.05</v>
      </c>
      <c r="D12" s="15"/>
      <c r="E12" s="88">
        <f t="shared" si="0"/>
        <v>14.05</v>
      </c>
      <c r="F12" s="88">
        <v>14.55</v>
      </c>
      <c r="G12" s="88"/>
      <c r="H12" s="88">
        <f t="shared" si="1"/>
        <v>14.55</v>
      </c>
      <c r="I12" s="88">
        <f>F12-C12</f>
        <v>0.5</v>
      </c>
      <c r="J12" s="88" t="s">
        <v>53</v>
      </c>
      <c r="K12" s="88">
        <f t="shared" ref="K12" si="2">H12-E12</f>
        <v>0.5</v>
      </c>
    </row>
    <row r="13" spans="1:15" s="1" customFormat="1" ht="50.25" customHeight="1" x14ac:dyDescent="0.25">
      <c r="A13" s="21" t="s">
        <v>136</v>
      </c>
      <c r="B13" s="96" t="s">
        <v>141</v>
      </c>
      <c r="C13" s="88">
        <v>3</v>
      </c>
      <c r="D13" s="15"/>
      <c r="E13" s="88">
        <f t="shared" si="0"/>
        <v>3</v>
      </c>
      <c r="F13" s="88">
        <v>3</v>
      </c>
      <c r="G13" s="88"/>
      <c r="H13" s="88">
        <f t="shared" si="1"/>
        <v>3</v>
      </c>
      <c r="I13" s="88" t="s">
        <v>53</v>
      </c>
      <c r="J13" s="88" t="s">
        <v>53</v>
      </c>
      <c r="K13" s="88" t="s">
        <v>53</v>
      </c>
    </row>
    <row r="14" spans="1:15" s="1" customFormat="1" ht="50.25" customHeight="1" x14ac:dyDescent="0.25">
      <c r="A14" s="21" t="s">
        <v>142</v>
      </c>
      <c r="B14" s="96" t="s">
        <v>144</v>
      </c>
      <c r="C14" s="88">
        <v>19.78</v>
      </c>
      <c r="D14" s="15"/>
      <c r="E14" s="88">
        <f t="shared" si="0"/>
        <v>19.78</v>
      </c>
      <c r="F14" s="88">
        <v>19.78</v>
      </c>
      <c r="G14" s="15"/>
      <c r="H14" s="88">
        <f t="shared" si="1"/>
        <v>19.78</v>
      </c>
      <c r="I14" s="88" t="s">
        <v>53</v>
      </c>
      <c r="J14" s="88" t="s">
        <v>53</v>
      </c>
      <c r="K14" s="88" t="s">
        <v>53</v>
      </c>
    </row>
    <row r="15" spans="1:15" s="1" customFormat="1" ht="57.75" customHeight="1" x14ac:dyDescent="0.25">
      <c r="A15" s="21" t="s">
        <v>143</v>
      </c>
      <c r="B15" s="96" t="s">
        <v>145</v>
      </c>
      <c r="C15" s="88">
        <f>C14+C13+C12</f>
        <v>36.83</v>
      </c>
      <c r="D15" s="15"/>
      <c r="E15" s="88">
        <f t="shared" si="0"/>
        <v>36.83</v>
      </c>
      <c r="F15" s="88">
        <f>F14+F13+F12</f>
        <v>37.33</v>
      </c>
      <c r="G15" s="15"/>
      <c r="H15" s="88">
        <f t="shared" si="1"/>
        <v>37.33</v>
      </c>
      <c r="I15" s="88" t="s">
        <v>53</v>
      </c>
      <c r="J15" s="88" t="s">
        <v>53</v>
      </c>
      <c r="K15" s="88" t="s">
        <v>53</v>
      </c>
    </row>
    <row r="16" spans="1:15" s="1" customFormat="1" ht="40.5" customHeight="1" x14ac:dyDescent="0.25">
      <c r="A16" s="116" t="s">
        <v>157</v>
      </c>
      <c r="B16" s="117"/>
      <c r="C16" s="117"/>
      <c r="D16" s="117"/>
      <c r="E16" s="117"/>
      <c r="F16" s="117"/>
      <c r="G16" s="117"/>
      <c r="H16" s="117"/>
      <c r="I16" s="117"/>
      <c r="J16" s="117"/>
      <c r="K16" s="118"/>
    </row>
    <row r="17" spans="1:11" s="1" customFormat="1" ht="18.75" customHeight="1" x14ac:dyDescent="0.25">
      <c r="A17" s="26">
        <v>2</v>
      </c>
      <c r="B17" s="16" t="s">
        <v>22</v>
      </c>
      <c r="C17" s="16"/>
      <c r="D17" s="16"/>
      <c r="E17" s="16"/>
      <c r="F17" s="16"/>
      <c r="G17" s="16"/>
      <c r="H17" s="16"/>
      <c r="I17" s="16"/>
      <c r="J17" s="16"/>
      <c r="K17" s="16"/>
    </row>
    <row r="18" spans="1:11" s="1" customFormat="1" ht="49.5" customHeight="1" x14ac:dyDescent="0.25">
      <c r="A18" s="22" t="s">
        <v>23</v>
      </c>
      <c r="B18" s="15" t="s">
        <v>146</v>
      </c>
      <c r="C18" s="26">
        <v>112</v>
      </c>
      <c r="D18" s="15"/>
      <c r="E18" s="26">
        <f>SUM(C18:D18)</f>
        <v>112</v>
      </c>
      <c r="F18" s="26">
        <f>SUM(C18:C18)</f>
        <v>112</v>
      </c>
      <c r="G18" s="26"/>
      <c r="H18" s="26">
        <f>SUM(E18:E18)</f>
        <v>112</v>
      </c>
      <c r="I18" s="26" t="s">
        <v>53</v>
      </c>
      <c r="J18" s="26" t="s">
        <v>53</v>
      </c>
      <c r="K18" s="26" t="s">
        <v>53</v>
      </c>
    </row>
    <row r="19" spans="1:11" s="1" customFormat="1" ht="40.5" customHeight="1" x14ac:dyDescent="0.25">
      <c r="A19" s="22" t="s">
        <v>24</v>
      </c>
      <c r="B19" s="15" t="s">
        <v>147</v>
      </c>
      <c r="C19" s="26">
        <v>120</v>
      </c>
      <c r="D19" s="15"/>
      <c r="E19" s="88">
        <f>SUM(C19:D19)</f>
        <v>120</v>
      </c>
      <c r="F19" s="26">
        <f>SUM(C19:C19)</f>
        <v>120</v>
      </c>
      <c r="G19" s="26"/>
      <c r="H19" s="26">
        <f>SUM(E19:E19)</f>
        <v>120</v>
      </c>
      <c r="I19" s="26" t="s">
        <v>53</v>
      </c>
      <c r="J19" s="26" t="s">
        <v>53</v>
      </c>
      <c r="K19" s="26" t="s">
        <v>53</v>
      </c>
    </row>
    <row r="20" spans="1:11" s="1" customFormat="1" ht="41.25" customHeight="1" x14ac:dyDescent="0.25">
      <c r="A20" s="22" t="s">
        <v>57</v>
      </c>
      <c r="B20" s="23" t="s">
        <v>148</v>
      </c>
      <c r="C20" s="24">
        <f>звіт!C20/112*1000</f>
        <v>26958.714285714286</v>
      </c>
      <c r="D20" s="24">
        <f>звіт!D20/112*1000</f>
        <v>2351.8125000000005</v>
      </c>
      <c r="E20" s="24">
        <f>звіт!E20/112*1000</f>
        <v>29310.52678571429</v>
      </c>
      <c r="F20" s="24">
        <f>звіт!F20/112*1000</f>
        <v>26405.288839285713</v>
      </c>
      <c r="G20" s="24">
        <f>звіт!G20/112*1000</f>
        <v>1898.7703571428572</v>
      </c>
      <c r="H20" s="24">
        <f>звіт!H20/112*1000</f>
        <v>28304.05919642857</v>
      </c>
      <c r="I20" s="24">
        <f>F20-C20</f>
        <v>-553.4254464285732</v>
      </c>
      <c r="J20" s="24">
        <f t="shared" ref="J20:K20" si="3">G20-D20</f>
        <v>-453.04214285714329</v>
      </c>
      <c r="K20" s="24">
        <f t="shared" si="3"/>
        <v>-1006.4675892857194</v>
      </c>
    </row>
    <row r="21" spans="1:11" s="1" customFormat="1" ht="72.75" customHeight="1" x14ac:dyDescent="0.25">
      <c r="A21" s="116" t="s">
        <v>149</v>
      </c>
      <c r="B21" s="117"/>
      <c r="C21" s="117"/>
      <c r="D21" s="117"/>
      <c r="E21" s="117"/>
      <c r="F21" s="117"/>
      <c r="G21" s="117"/>
      <c r="H21" s="117"/>
      <c r="I21" s="117"/>
      <c r="J21" s="117"/>
      <c r="K21" s="118"/>
    </row>
    <row r="22" spans="1:11" s="1" customFormat="1" ht="20.25" customHeight="1" x14ac:dyDescent="0.25">
      <c r="A22" s="26">
        <v>3</v>
      </c>
      <c r="B22" s="16" t="s">
        <v>25</v>
      </c>
      <c r="C22" s="16"/>
      <c r="D22" s="16"/>
      <c r="E22" s="16"/>
      <c r="F22" s="16"/>
      <c r="G22" s="16"/>
      <c r="H22" s="16"/>
      <c r="I22" s="16"/>
      <c r="J22" s="16"/>
      <c r="K22" s="16"/>
    </row>
    <row r="23" spans="1:11" s="1" customFormat="1" ht="40.5" customHeight="1" x14ac:dyDescent="0.25">
      <c r="A23" s="22" t="s">
        <v>26</v>
      </c>
      <c r="B23" s="23" t="s">
        <v>150</v>
      </c>
      <c r="C23" s="24">
        <f>112*190</f>
        <v>21280</v>
      </c>
      <c r="D23" s="24"/>
      <c r="E23" s="24">
        <f>SUM(C23:D23)</f>
        <v>21280</v>
      </c>
      <c r="F23" s="24">
        <v>15658</v>
      </c>
      <c r="G23" s="24"/>
      <c r="H23" s="24">
        <f>SUM(F23:G23)</f>
        <v>15658</v>
      </c>
      <c r="I23" s="24">
        <f>F23-C23</f>
        <v>-5622</v>
      </c>
      <c r="J23" s="24" t="s">
        <v>53</v>
      </c>
      <c r="K23" s="24">
        <f t="shared" ref="K23" si="4">H23-E23</f>
        <v>-5622</v>
      </c>
    </row>
    <row r="24" spans="1:11" s="1" customFormat="1" ht="17.25" customHeight="1" x14ac:dyDescent="0.25">
      <c r="A24" s="128" t="s">
        <v>151</v>
      </c>
      <c r="B24" s="128"/>
      <c r="C24" s="128"/>
      <c r="D24" s="128"/>
      <c r="E24" s="128"/>
      <c r="F24" s="128"/>
      <c r="G24" s="128"/>
      <c r="H24" s="128"/>
      <c r="I24" s="128"/>
      <c r="J24" s="128"/>
      <c r="K24" s="128"/>
    </row>
    <row r="25" spans="1:11" s="1" customFormat="1" ht="15.75" x14ac:dyDescent="0.25">
      <c r="A25" s="26">
        <v>4</v>
      </c>
      <c r="B25" s="16" t="s">
        <v>28</v>
      </c>
      <c r="C25" s="16"/>
      <c r="D25" s="16"/>
      <c r="E25" s="16"/>
      <c r="F25" s="16"/>
      <c r="G25" s="16"/>
      <c r="H25" s="16"/>
      <c r="I25" s="16"/>
      <c r="J25" s="16"/>
      <c r="K25" s="16"/>
    </row>
    <row r="26" spans="1:11" s="1" customFormat="1" ht="36.75" customHeight="1" x14ac:dyDescent="0.25">
      <c r="A26" s="22" t="s">
        <v>152</v>
      </c>
      <c r="B26" s="23" t="s">
        <v>154</v>
      </c>
      <c r="C26" s="24">
        <v>190</v>
      </c>
      <c r="D26" s="23"/>
      <c r="E26" s="24">
        <f>SUM(C26:D26)</f>
        <v>190</v>
      </c>
      <c r="F26" s="24">
        <v>158</v>
      </c>
      <c r="G26" s="24"/>
      <c r="H26" s="24">
        <f>SUM(F26:G26)</f>
        <v>158</v>
      </c>
      <c r="I26" s="24">
        <f>F26-C26</f>
        <v>-32</v>
      </c>
      <c r="J26" s="24" t="s">
        <v>53</v>
      </c>
      <c r="K26" s="24">
        <f t="shared" ref="K26" si="5">H26-E26</f>
        <v>-32</v>
      </c>
    </row>
    <row r="27" spans="1:11" s="1" customFormat="1" ht="50.25" customHeight="1" x14ac:dyDescent="0.25">
      <c r="A27" s="22" t="s">
        <v>153</v>
      </c>
      <c r="B27" s="23" t="s">
        <v>155</v>
      </c>
      <c r="C27" s="24">
        <f>C18/C19*100</f>
        <v>93.333333333333329</v>
      </c>
      <c r="D27" s="24"/>
      <c r="E27" s="24">
        <f t="shared" ref="E27:H27" si="6">E18/E19*100</f>
        <v>93.333333333333329</v>
      </c>
      <c r="F27" s="24">
        <f t="shared" si="6"/>
        <v>93.333333333333329</v>
      </c>
      <c r="G27" s="24"/>
      <c r="H27" s="24">
        <f t="shared" si="6"/>
        <v>93.333333333333329</v>
      </c>
      <c r="I27" s="24">
        <f>F27-C27</f>
        <v>0</v>
      </c>
      <c r="J27" s="24" t="s">
        <v>53</v>
      </c>
      <c r="K27" s="24">
        <f t="shared" ref="K27" si="7">H27-E27</f>
        <v>0</v>
      </c>
    </row>
    <row r="28" spans="1:11" s="1" customFormat="1" ht="45.75" customHeight="1" x14ac:dyDescent="0.25">
      <c r="A28" s="116" t="s">
        <v>156</v>
      </c>
      <c r="B28" s="117"/>
      <c r="C28" s="117"/>
      <c r="D28" s="117"/>
      <c r="E28" s="117"/>
      <c r="F28" s="117"/>
      <c r="G28" s="117"/>
      <c r="H28" s="117"/>
      <c r="I28" s="117"/>
      <c r="J28" s="117"/>
      <c r="K28" s="118"/>
    </row>
    <row r="29" spans="1:11" s="1" customFormat="1" ht="72.75" customHeight="1" x14ac:dyDescent="0.25">
      <c r="A29" s="146" t="s">
        <v>159</v>
      </c>
      <c r="B29" s="147"/>
      <c r="C29" s="147"/>
      <c r="D29" s="147"/>
      <c r="E29" s="147"/>
      <c r="F29" s="147"/>
      <c r="G29" s="147"/>
      <c r="H29" s="147"/>
      <c r="I29" s="147"/>
      <c r="J29" s="147"/>
      <c r="K29" s="148"/>
    </row>
    <row r="30" spans="1:11" ht="33.75" customHeight="1" x14ac:dyDescent="0.25">
      <c r="A30" s="116" t="s">
        <v>158</v>
      </c>
      <c r="B30" s="117"/>
      <c r="C30" s="117"/>
      <c r="D30" s="117"/>
      <c r="E30" s="117"/>
      <c r="F30" s="117"/>
      <c r="G30" s="117"/>
      <c r="H30" s="117"/>
      <c r="I30" s="117"/>
      <c r="J30" s="117"/>
      <c r="K30" s="118"/>
    </row>
    <row r="32" spans="1:11" x14ac:dyDescent="0.25">
      <c r="A32" s="40" t="s">
        <v>81</v>
      </c>
    </row>
    <row r="33" spans="1:1" x14ac:dyDescent="0.25">
      <c r="A33" s="41" t="s">
        <v>82</v>
      </c>
    </row>
  </sheetData>
  <mergeCells count="13">
    <mergeCell ref="A30:K30"/>
    <mergeCell ref="A6:K6"/>
    <mergeCell ref="A7:K7"/>
    <mergeCell ref="A21:K21"/>
    <mergeCell ref="A24:K24"/>
    <mergeCell ref="A28:K28"/>
    <mergeCell ref="A29:K29"/>
    <mergeCell ref="A16:K16"/>
    <mergeCell ref="C3:E3"/>
    <mergeCell ref="F3:H3"/>
    <mergeCell ref="I3:K3"/>
    <mergeCell ref="A3:A4"/>
    <mergeCell ref="B3:B4"/>
  </mergeCells>
  <pageMargins left="0.7" right="0.7" top="0.75" bottom="0.75" header="0.3" footer="0.3"/>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zoomScale="96" zoomScaleNormal="96" zoomScaleSheetLayoutView="100" workbookViewId="0">
      <pane xSplit="2" ySplit="10" topLeftCell="C23" activePane="bottomRight" state="frozen"/>
      <selection pane="topRight" activeCell="C1" sqref="C1"/>
      <selection pane="bottomLeft" activeCell="A11" sqref="A11"/>
      <selection pane="bottomRight" activeCell="I29" sqref="I29:K30"/>
    </sheetView>
  </sheetViews>
  <sheetFormatPr defaultRowHeight="12.75" x14ac:dyDescent="0.2"/>
  <cols>
    <col min="1" max="1" width="5.85546875" style="57" customWidth="1"/>
    <col min="2" max="2" width="27.7109375" style="57" customWidth="1"/>
    <col min="3" max="11" width="10.7109375" style="57" customWidth="1"/>
    <col min="12" max="250" width="9.140625" style="57"/>
    <col min="251" max="251" width="0" style="57" hidden="1" customWidth="1"/>
    <col min="252" max="252" width="8.85546875" style="57" customWidth="1"/>
    <col min="253" max="253" width="5.85546875" style="57" customWidth="1"/>
    <col min="254" max="255" width="10.7109375" style="57" customWidth="1"/>
    <col min="256" max="256" width="26.85546875" style="57" customWidth="1"/>
    <col min="257" max="257" width="8.5703125" style="57" customWidth="1"/>
    <col min="258" max="258" width="7.5703125" style="57" customWidth="1"/>
    <col min="259" max="259" width="9.140625" style="57"/>
    <col min="260" max="260" width="10" style="57" customWidth="1"/>
    <col min="261" max="262" width="0" style="57" hidden="1" customWidth="1"/>
    <col min="263" max="264" width="9.140625" style="57"/>
    <col min="265" max="265" width="11.28515625" style="57" bestFit="1" customWidth="1"/>
    <col min="266" max="506" width="9.140625" style="57"/>
    <col min="507" max="507" width="0" style="57" hidden="1" customWidth="1"/>
    <col min="508" max="508" width="8.85546875" style="57" customWidth="1"/>
    <col min="509" max="509" width="5.85546875" style="57" customWidth="1"/>
    <col min="510" max="511" width="10.7109375" style="57" customWidth="1"/>
    <col min="512" max="512" width="26.85546875" style="57" customWidth="1"/>
    <col min="513" max="513" width="8.5703125" style="57" customWidth="1"/>
    <col min="514" max="514" width="7.5703125" style="57" customWidth="1"/>
    <col min="515" max="515" width="9.140625" style="57"/>
    <col min="516" max="516" width="10" style="57" customWidth="1"/>
    <col min="517" max="518" width="0" style="57" hidden="1" customWidth="1"/>
    <col min="519" max="520" width="9.140625" style="57"/>
    <col min="521" max="521" width="11.28515625" style="57" bestFit="1" customWidth="1"/>
    <col min="522" max="762" width="9.140625" style="57"/>
    <col min="763" max="763" width="0" style="57" hidden="1" customWidth="1"/>
    <col min="764" max="764" width="8.85546875" style="57" customWidth="1"/>
    <col min="765" max="765" width="5.85546875" style="57" customWidth="1"/>
    <col min="766" max="767" width="10.7109375" style="57" customWidth="1"/>
    <col min="768" max="768" width="26.85546875" style="57" customWidth="1"/>
    <col min="769" max="769" width="8.5703125" style="57" customWidth="1"/>
    <col min="770" max="770" width="7.5703125" style="57" customWidth="1"/>
    <col min="771" max="771" width="9.140625" style="57"/>
    <col min="772" max="772" width="10" style="57" customWidth="1"/>
    <col min="773" max="774" width="0" style="57" hidden="1" customWidth="1"/>
    <col min="775" max="776" width="9.140625" style="57"/>
    <col min="777" max="777" width="11.28515625" style="57" bestFit="1" customWidth="1"/>
    <col min="778" max="1018" width="9.140625" style="57"/>
    <col min="1019" max="1019" width="0" style="57" hidden="1" customWidth="1"/>
    <col min="1020" max="1020" width="8.85546875" style="57" customWidth="1"/>
    <col min="1021" max="1021" width="5.85546875" style="57" customWidth="1"/>
    <col min="1022" max="1023" width="10.7109375" style="57" customWidth="1"/>
    <col min="1024" max="1024" width="26.85546875" style="57" customWidth="1"/>
    <col min="1025" max="1025" width="8.5703125" style="57" customWidth="1"/>
    <col min="1026" max="1026" width="7.5703125" style="57" customWidth="1"/>
    <col min="1027" max="1027" width="9.140625" style="57"/>
    <col min="1028" max="1028" width="10" style="57" customWidth="1"/>
    <col min="1029" max="1030" width="0" style="57" hidden="1" customWidth="1"/>
    <col min="1031" max="1032" width="9.140625" style="57"/>
    <col min="1033" max="1033" width="11.28515625" style="57" bestFit="1" customWidth="1"/>
    <col min="1034" max="1274" width="9.140625" style="57"/>
    <col min="1275" max="1275" width="0" style="57" hidden="1" customWidth="1"/>
    <col min="1276" max="1276" width="8.85546875" style="57" customWidth="1"/>
    <col min="1277" max="1277" width="5.85546875" style="57" customWidth="1"/>
    <col min="1278" max="1279" width="10.7109375" style="57" customWidth="1"/>
    <col min="1280" max="1280" width="26.85546875" style="57" customWidth="1"/>
    <col min="1281" max="1281" width="8.5703125" style="57" customWidth="1"/>
    <col min="1282" max="1282" width="7.5703125" style="57" customWidth="1"/>
    <col min="1283" max="1283" width="9.140625" style="57"/>
    <col min="1284" max="1284" width="10" style="57" customWidth="1"/>
    <col min="1285" max="1286" width="0" style="57" hidden="1" customWidth="1"/>
    <col min="1287" max="1288" width="9.140625" style="57"/>
    <col min="1289" max="1289" width="11.28515625" style="57" bestFit="1" customWidth="1"/>
    <col min="1290" max="1530" width="9.140625" style="57"/>
    <col min="1531" max="1531" width="0" style="57" hidden="1" customWidth="1"/>
    <col min="1532" max="1532" width="8.85546875" style="57" customWidth="1"/>
    <col min="1533" max="1533" width="5.85546875" style="57" customWidth="1"/>
    <col min="1534" max="1535" width="10.7109375" style="57" customWidth="1"/>
    <col min="1536" max="1536" width="26.85546875" style="57" customWidth="1"/>
    <col min="1537" max="1537" width="8.5703125" style="57" customWidth="1"/>
    <col min="1538" max="1538" width="7.5703125" style="57" customWidth="1"/>
    <col min="1539" max="1539" width="9.140625" style="57"/>
    <col min="1540" max="1540" width="10" style="57" customWidth="1"/>
    <col min="1541" max="1542" width="0" style="57" hidden="1" customWidth="1"/>
    <col min="1543" max="1544" width="9.140625" style="57"/>
    <col min="1545" max="1545" width="11.28515625" style="57" bestFit="1" customWidth="1"/>
    <col min="1546" max="1786" width="9.140625" style="57"/>
    <col min="1787" max="1787" width="0" style="57" hidden="1" customWidth="1"/>
    <col min="1788" max="1788" width="8.85546875" style="57" customWidth="1"/>
    <col min="1789" max="1789" width="5.85546875" style="57" customWidth="1"/>
    <col min="1790" max="1791" width="10.7109375" style="57" customWidth="1"/>
    <col min="1792" max="1792" width="26.85546875" style="57" customWidth="1"/>
    <col min="1793" max="1793" width="8.5703125" style="57" customWidth="1"/>
    <col min="1794" max="1794" width="7.5703125" style="57" customWidth="1"/>
    <col min="1795" max="1795" width="9.140625" style="57"/>
    <col min="1796" max="1796" width="10" style="57" customWidth="1"/>
    <col min="1797" max="1798" width="0" style="57" hidden="1" customWidth="1"/>
    <col min="1799" max="1800" width="9.140625" style="57"/>
    <col min="1801" max="1801" width="11.28515625" style="57" bestFit="1" customWidth="1"/>
    <col min="1802" max="2042" width="9.140625" style="57"/>
    <col min="2043" max="2043" width="0" style="57" hidden="1" customWidth="1"/>
    <col min="2044" max="2044" width="8.85546875" style="57" customWidth="1"/>
    <col min="2045" max="2045" width="5.85546875" style="57" customWidth="1"/>
    <col min="2046" max="2047" width="10.7109375" style="57" customWidth="1"/>
    <col min="2048" max="2048" width="26.85546875" style="57" customWidth="1"/>
    <col min="2049" max="2049" width="8.5703125" style="57" customWidth="1"/>
    <col min="2050" max="2050" width="7.5703125" style="57" customWidth="1"/>
    <col min="2051" max="2051" width="9.140625" style="57"/>
    <col min="2052" max="2052" width="10" style="57" customWidth="1"/>
    <col min="2053" max="2054" width="0" style="57" hidden="1" customWidth="1"/>
    <col min="2055" max="2056" width="9.140625" style="57"/>
    <col min="2057" max="2057" width="11.28515625" style="57" bestFit="1" customWidth="1"/>
    <col min="2058" max="2298" width="9.140625" style="57"/>
    <col min="2299" max="2299" width="0" style="57" hidden="1" customWidth="1"/>
    <col min="2300" max="2300" width="8.85546875" style="57" customWidth="1"/>
    <col min="2301" max="2301" width="5.85546875" style="57" customWidth="1"/>
    <col min="2302" max="2303" width="10.7109375" style="57" customWidth="1"/>
    <col min="2304" max="2304" width="26.85546875" style="57" customWidth="1"/>
    <col min="2305" max="2305" width="8.5703125" style="57" customWidth="1"/>
    <col min="2306" max="2306" width="7.5703125" style="57" customWidth="1"/>
    <col min="2307" max="2307" width="9.140625" style="57"/>
    <col min="2308" max="2308" width="10" style="57" customWidth="1"/>
    <col min="2309" max="2310" width="0" style="57" hidden="1" customWidth="1"/>
    <col min="2311" max="2312" width="9.140625" style="57"/>
    <col min="2313" max="2313" width="11.28515625" style="57" bestFit="1" customWidth="1"/>
    <col min="2314" max="2554" width="9.140625" style="57"/>
    <col min="2555" max="2555" width="0" style="57" hidden="1" customWidth="1"/>
    <col min="2556" max="2556" width="8.85546875" style="57" customWidth="1"/>
    <col min="2557" max="2557" width="5.85546875" style="57" customWidth="1"/>
    <col min="2558" max="2559" width="10.7109375" style="57" customWidth="1"/>
    <col min="2560" max="2560" width="26.85546875" style="57" customWidth="1"/>
    <col min="2561" max="2561" width="8.5703125" style="57" customWidth="1"/>
    <col min="2562" max="2562" width="7.5703125" style="57" customWidth="1"/>
    <col min="2563" max="2563" width="9.140625" style="57"/>
    <col min="2564" max="2564" width="10" style="57" customWidth="1"/>
    <col min="2565" max="2566" width="0" style="57" hidden="1" customWidth="1"/>
    <col min="2567" max="2568" width="9.140625" style="57"/>
    <col min="2569" max="2569" width="11.28515625" style="57" bestFit="1" customWidth="1"/>
    <col min="2570" max="2810" width="9.140625" style="57"/>
    <col min="2811" max="2811" width="0" style="57" hidden="1" customWidth="1"/>
    <col min="2812" max="2812" width="8.85546875" style="57" customWidth="1"/>
    <col min="2813" max="2813" width="5.85546875" style="57" customWidth="1"/>
    <col min="2814" max="2815" width="10.7109375" style="57" customWidth="1"/>
    <col min="2816" max="2816" width="26.85546875" style="57" customWidth="1"/>
    <col min="2817" max="2817" width="8.5703125" style="57" customWidth="1"/>
    <col min="2818" max="2818" width="7.5703125" style="57" customWidth="1"/>
    <col min="2819" max="2819" width="9.140625" style="57"/>
    <col min="2820" max="2820" width="10" style="57" customWidth="1"/>
    <col min="2821" max="2822" width="0" style="57" hidden="1" customWidth="1"/>
    <col min="2823" max="2824" width="9.140625" style="57"/>
    <col min="2825" max="2825" width="11.28515625" style="57" bestFit="1" customWidth="1"/>
    <col min="2826" max="3066" width="9.140625" style="57"/>
    <col min="3067" max="3067" width="0" style="57" hidden="1" customWidth="1"/>
    <col min="3068" max="3068" width="8.85546875" style="57" customWidth="1"/>
    <col min="3069" max="3069" width="5.85546875" style="57" customWidth="1"/>
    <col min="3070" max="3071" width="10.7109375" style="57" customWidth="1"/>
    <col min="3072" max="3072" width="26.85546875" style="57" customWidth="1"/>
    <col min="3073" max="3073" width="8.5703125" style="57" customWidth="1"/>
    <col min="3074" max="3074" width="7.5703125" style="57" customWidth="1"/>
    <col min="3075" max="3075" width="9.140625" style="57"/>
    <col min="3076" max="3076" width="10" style="57" customWidth="1"/>
    <col min="3077" max="3078" width="0" style="57" hidden="1" customWidth="1"/>
    <col min="3079" max="3080" width="9.140625" style="57"/>
    <col min="3081" max="3081" width="11.28515625" style="57" bestFit="1" customWidth="1"/>
    <col min="3082" max="3322" width="9.140625" style="57"/>
    <col min="3323" max="3323" width="0" style="57" hidden="1" customWidth="1"/>
    <col min="3324" max="3324" width="8.85546875" style="57" customWidth="1"/>
    <col min="3325" max="3325" width="5.85546875" style="57" customWidth="1"/>
    <col min="3326" max="3327" width="10.7109375" style="57" customWidth="1"/>
    <col min="3328" max="3328" width="26.85546875" style="57" customWidth="1"/>
    <col min="3329" max="3329" width="8.5703125" style="57" customWidth="1"/>
    <col min="3330" max="3330" width="7.5703125" style="57" customWidth="1"/>
    <col min="3331" max="3331" width="9.140625" style="57"/>
    <col min="3332" max="3332" width="10" style="57" customWidth="1"/>
    <col min="3333" max="3334" width="0" style="57" hidden="1" customWidth="1"/>
    <col min="3335" max="3336" width="9.140625" style="57"/>
    <col min="3337" max="3337" width="11.28515625" style="57" bestFit="1" customWidth="1"/>
    <col min="3338" max="3578" width="9.140625" style="57"/>
    <col min="3579" max="3579" width="0" style="57" hidden="1" customWidth="1"/>
    <col min="3580" max="3580" width="8.85546875" style="57" customWidth="1"/>
    <col min="3581" max="3581" width="5.85546875" style="57" customWidth="1"/>
    <col min="3582" max="3583" width="10.7109375" style="57" customWidth="1"/>
    <col min="3584" max="3584" width="26.85546875" style="57" customWidth="1"/>
    <col min="3585" max="3585" width="8.5703125" style="57" customWidth="1"/>
    <col min="3586" max="3586" width="7.5703125" style="57" customWidth="1"/>
    <col min="3587" max="3587" width="9.140625" style="57"/>
    <col min="3588" max="3588" width="10" style="57" customWidth="1"/>
    <col min="3589" max="3590" width="0" style="57" hidden="1" customWidth="1"/>
    <col min="3591" max="3592" width="9.140625" style="57"/>
    <col min="3593" max="3593" width="11.28515625" style="57" bestFit="1" customWidth="1"/>
    <col min="3594" max="3834" width="9.140625" style="57"/>
    <col min="3835" max="3835" width="0" style="57" hidden="1" customWidth="1"/>
    <col min="3836" max="3836" width="8.85546875" style="57" customWidth="1"/>
    <col min="3837" max="3837" width="5.85546875" style="57" customWidth="1"/>
    <col min="3838" max="3839" width="10.7109375" style="57" customWidth="1"/>
    <col min="3840" max="3840" width="26.85546875" style="57" customWidth="1"/>
    <col min="3841" max="3841" width="8.5703125" style="57" customWidth="1"/>
    <col min="3842" max="3842" width="7.5703125" style="57" customWidth="1"/>
    <col min="3843" max="3843" width="9.140625" style="57"/>
    <col min="3844" max="3844" width="10" style="57" customWidth="1"/>
    <col min="3845" max="3846" width="0" style="57" hidden="1" customWidth="1"/>
    <col min="3847" max="3848" width="9.140625" style="57"/>
    <col min="3849" max="3849" width="11.28515625" style="57" bestFit="1" customWidth="1"/>
    <col min="3850" max="4090" width="9.140625" style="57"/>
    <col min="4091" max="4091" width="0" style="57" hidden="1" customWidth="1"/>
    <col min="4092" max="4092" width="8.85546875" style="57" customWidth="1"/>
    <col min="4093" max="4093" width="5.85546875" style="57" customWidth="1"/>
    <col min="4094" max="4095" width="10.7109375" style="57" customWidth="1"/>
    <col min="4096" max="4096" width="26.85546875" style="57" customWidth="1"/>
    <col min="4097" max="4097" width="8.5703125" style="57" customWidth="1"/>
    <col min="4098" max="4098" width="7.5703125" style="57" customWidth="1"/>
    <col min="4099" max="4099" width="9.140625" style="57"/>
    <col min="4100" max="4100" width="10" style="57" customWidth="1"/>
    <col min="4101" max="4102" width="0" style="57" hidden="1" customWidth="1"/>
    <col min="4103" max="4104" width="9.140625" style="57"/>
    <col min="4105" max="4105" width="11.28515625" style="57" bestFit="1" customWidth="1"/>
    <col min="4106" max="4346" width="9.140625" style="57"/>
    <col min="4347" max="4347" width="0" style="57" hidden="1" customWidth="1"/>
    <col min="4348" max="4348" width="8.85546875" style="57" customWidth="1"/>
    <col min="4349" max="4349" width="5.85546875" style="57" customWidth="1"/>
    <col min="4350" max="4351" width="10.7109375" style="57" customWidth="1"/>
    <col min="4352" max="4352" width="26.85546875" style="57" customWidth="1"/>
    <col min="4353" max="4353" width="8.5703125" style="57" customWidth="1"/>
    <col min="4354" max="4354" width="7.5703125" style="57" customWidth="1"/>
    <col min="4355" max="4355" width="9.140625" style="57"/>
    <col min="4356" max="4356" width="10" style="57" customWidth="1"/>
    <col min="4357" max="4358" width="0" style="57" hidden="1" customWidth="1"/>
    <col min="4359" max="4360" width="9.140625" style="57"/>
    <col min="4361" max="4361" width="11.28515625" style="57" bestFit="1" customWidth="1"/>
    <col min="4362" max="4602" width="9.140625" style="57"/>
    <col min="4603" max="4603" width="0" style="57" hidden="1" customWidth="1"/>
    <col min="4604" max="4604" width="8.85546875" style="57" customWidth="1"/>
    <col min="4605" max="4605" width="5.85546875" style="57" customWidth="1"/>
    <col min="4606" max="4607" width="10.7109375" style="57" customWidth="1"/>
    <col min="4608" max="4608" width="26.85546875" style="57" customWidth="1"/>
    <col min="4609" max="4609" width="8.5703125" style="57" customWidth="1"/>
    <col min="4610" max="4610" width="7.5703125" style="57" customWidth="1"/>
    <col min="4611" max="4611" width="9.140625" style="57"/>
    <col min="4612" max="4612" width="10" style="57" customWidth="1"/>
    <col min="4613" max="4614" width="0" style="57" hidden="1" customWidth="1"/>
    <col min="4615" max="4616" width="9.140625" style="57"/>
    <col min="4617" max="4617" width="11.28515625" style="57" bestFit="1" customWidth="1"/>
    <col min="4618" max="4858" width="9.140625" style="57"/>
    <col min="4859" max="4859" width="0" style="57" hidden="1" customWidth="1"/>
    <col min="4860" max="4860" width="8.85546875" style="57" customWidth="1"/>
    <col min="4861" max="4861" width="5.85546875" style="57" customWidth="1"/>
    <col min="4862" max="4863" width="10.7109375" style="57" customWidth="1"/>
    <col min="4864" max="4864" width="26.85546875" style="57" customWidth="1"/>
    <col min="4865" max="4865" width="8.5703125" style="57" customWidth="1"/>
    <col min="4866" max="4866" width="7.5703125" style="57" customWidth="1"/>
    <col min="4867" max="4867" width="9.140625" style="57"/>
    <col min="4868" max="4868" width="10" style="57" customWidth="1"/>
    <col min="4869" max="4870" width="0" style="57" hidden="1" customWidth="1"/>
    <col min="4871" max="4872" width="9.140625" style="57"/>
    <col min="4873" max="4873" width="11.28515625" style="57" bestFit="1" customWidth="1"/>
    <col min="4874" max="5114" width="9.140625" style="57"/>
    <col min="5115" max="5115" width="0" style="57" hidden="1" customWidth="1"/>
    <col min="5116" max="5116" width="8.85546875" style="57" customWidth="1"/>
    <col min="5117" max="5117" width="5.85546875" style="57" customWidth="1"/>
    <col min="5118" max="5119" width="10.7109375" style="57" customWidth="1"/>
    <col min="5120" max="5120" width="26.85546875" style="57" customWidth="1"/>
    <col min="5121" max="5121" width="8.5703125" style="57" customWidth="1"/>
    <col min="5122" max="5122" width="7.5703125" style="57" customWidth="1"/>
    <col min="5123" max="5123" width="9.140625" style="57"/>
    <col min="5124" max="5124" width="10" style="57" customWidth="1"/>
    <col min="5125" max="5126" width="0" style="57" hidden="1" customWidth="1"/>
    <col min="5127" max="5128" width="9.140625" style="57"/>
    <col min="5129" max="5129" width="11.28515625" style="57" bestFit="1" customWidth="1"/>
    <col min="5130" max="5370" width="9.140625" style="57"/>
    <col min="5371" max="5371" width="0" style="57" hidden="1" customWidth="1"/>
    <col min="5372" max="5372" width="8.85546875" style="57" customWidth="1"/>
    <col min="5373" max="5373" width="5.85546875" style="57" customWidth="1"/>
    <col min="5374" max="5375" width="10.7109375" style="57" customWidth="1"/>
    <col min="5376" max="5376" width="26.85546875" style="57" customWidth="1"/>
    <col min="5377" max="5377" width="8.5703125" style="57" customWidth="1"/>
    <col min="5378" max="5378" width="7.5703125" style="57" customWidth="1"/>
    <col min="5379" max="5379" width="9.140625" style="57"/>
    <col min="5380" max="5380" width="10" style="57" customWidth="1"/>
    <col min="5381" max="5382" width="0" style="57" hidden="1" customWidth="1"/>
    <col min="5383" max="5384" width="9.140625" style="57"/>
    <col min="5385" max="5385" width="11.28515625" style="57" bestFit="1" customWidth="1"/>
    <col min="5386" max="5626" width="9.140625" style="57"/>
    <col min="5627" max="5627" width="0" style="57" hidden="1" customWidth="1"/>
    <col min="5628" max="5628" width="8.85546875" style="57" customWidth="1"/>
    <col min="5629" max="5629" width="5.85546875" style="57" customWidth="1"/>
    <col min="5630" max="5631" width="10.7109375" style="57" customWidth="1"/>
    <col min="5632" max="5632" width="26.85546875" style="57" customWidth="1"/>
    <col min="5633" max="5633" width="8.5703125" style="57" customWidth="1"/>
    <col min="5634" max="5634" width="7.5703125" style="57" customWidth="1"/>
    <col min="5635" max="5635" width="9.140625" style="57"/>
    <col min="5636" max="5636" width="10" style="57" customWidth="1"/>
    <col min="5637" max="5638" width="0" style="57" hidden="1" customWidth="1"/>
    <col min="5639" max="5640" width="9.140625" style="57"/>
    <col min="5641" max="5641" width="11.28515625" style="57" bestFit="1" customWidth="1"/>
    <col min="5642" max="5882" width="9.140625" style="57"/>
    <col min="5883" max="5883" width="0" style="57" hidden="1" customWidth="1"/>
    <col min="5884" max="5884" width="8.85546875" style="57" customWidth="1"/>
    <col min="5885" max="5885" width="5.85546875" style="57" customWidth="1"/>
    <col min="5886" max="5887" width="10.7109375" style="57" customWidth="1"/>
    <col min="5888" max="5888" width="26.85546875" style="57" customWidth="1"/>
    <col min="5889" max="5889" width="8.5703125" style="57" customWidth="1"/>
    <col min="5890" max="5890" width="7.5703125" style="57" customWidth="1"/>
    <col min="5891" max="5891" width="9.140625" style="57"/>
    <col min="5892" max="5892" width="10" style="57" customWidth="1"/>
    <col min="5893" max="5894" width="0" style="57" hidden="1" customWidth="1"/>
    <col min="5895" max="5896" width="9.140625" style="57"/>
    <col min="5897" max="5897" width="11.28515625" style="57" bestFit="1" customWidth="1"/>
    <col min="5898" max="6138" width="9.140625" style="57"/>
    <col min="6139" max="6139" width="0" style="57" hidden="1" customWidth="1"/>
    <col min="6140" max="6140" width="8.85546875" style="57" customWidth="1"/>
    <col min="6141" max="6141" width="5.85546875" style="57" customWidth="1"/>
    <col min="6142" max="6143" width="10.7109375" style="57" customWidth="1"/>
    <col min="6144" max="6144" width="26.85546875" style="57" customWidth="1"/>
    <col min="6145" max="6145" width="8.5703125" style="57" customWidth="1"/>
    <col min="6146" max="6146" width="7.5703125" style="57" customWidth="1"/>
    <col min="6147" max="6147" width="9.140625" style="57"/>
    <col min="6148" max="6148" width="10" style="57" customWidth="1"/>
    <col min="6149" max="6150" width="0" style="57" hidden="1" customWidth="1"/>
    <col min="6151" max="6152" width="9.140625" style="57"/>
    <col min="6153" max="6153" width="11.28515625" style="57" bestFit="1" customWidth="1"/>
    <col min="6154" max="6394" width="9.140625" style="57"/>
    <col min="6395" max="6395" width="0" style="57" hidden="1" customWidth="1"/>
    <col min="6396" max="6396" width="8.85546875" style="57" customWidth="1"/>
    <col min="6397" max="6397" width="5.85546875" style="57" customWidth="1"/>
    <col min="6398" max="6399" width="10.7109375" style="57" customWidth="1"/>
    <col min="6400" max="6400" width="26.85546875" style="57" customWidth="1"/>
    <col min="6401" max="6401" width="8.5703125" style="57" customWidth="1"/>
    <col min="6402" max="6402" width="7.5703125" style="57" customWidth="1"/>
    <col min="6403" max="6403" width="9.140625" style="57"/>
    <col min="6404" max="6404" width="10" style="57" customWidth="1"/>
    <col min="6405" max="6406" width="0" style="57" hidden="1" customWidth="1"/>
    <col min="6407" max="6408" width="9.140625" style="57"/>
    <col min="6409" max="6409" width="11.28515625" style="57" bestFit="1" customWidth="1"/>
    <col min="6410" max="6650" width="9.140625" style="57"/>
    <col min="6651" max="6651" width="0" style="57" hidden="1" customWidth="1"/>
    <col min="6652" max="6652" width="8.85546875" style="57" customWidth="1"/>
    <col min="6653" max="6653" width="5.85546875" style="57" customWidth="1"/>
    <col min="6654" max="6655" width="10.7109375" style="57" customWidth="1"/>
    <col min="6656" max="6656" width="26.85546875" style="57" customWidth="1"/>
    <col min="6657" max="6657" width="8.5703125" style="57" customWidth="1"/>
    <col min="6658" max="6658" width="7.5703125" style="57" customWidth="1"/>
    <col min="6659" max="6659" width="9.140625" style="57"/>
    <col min="6660" max="6660" width="10" style="57" customWidth="1"/>
    <col min="6661" max="6662" width="0" style="57" hidden="1" customWidth="1"/>
    <col min="6663" max="6664" width="9.140625" style="57"/>
    <col min="6665" max="6665" width="11.28515625" style="57" bestFit="1" customWidth="1"/>
    <col min="6666" max="6906" width="9.140625" style="57"/>
    <col min="6907" max="6907" width="0" style="57" hidden="1" customWidth="1"/>
    <col min="6908" max="6908" width="8.85546875" style="57" customWidth="1"/>
    <col min="6909" max="6909" width="5.85546875" style="57" customWidth="1"/>
    <col min="6910" max="6911" width="10.7109375" style="57" customWidth="1"/>
    <col min="6912" max="6912" width="26.85546875" style="57" customWidth="1"/>
    <col min="6913" max="6913" width="8.5703125" style="57" customWidth="1"/>
    <col min="6914" max="6914" width="7.5703125" style="57" customWidth="1"/>
    <col min="6915" max="6915" width="9.140625" style="57"/>
    <col min="6916" max="6916" width="10" style="57" customWidth="1"/>
    <col min="6917" max="6918" width="0" style="57" hidden="1" customWidth="1"/>
    <col min="6919" max="6920" width="9.140625" style="57"/>
    <col min="6921" max="6921" width="11.28515625" style="57" bestFit="1" customWidth="1"/>
    <col min="6922" max="7162" width="9.140625" style="57"/>
    <col min="7163" max="7163" width="0" style="57" hidden="1" customWidth="1"/>
    <col min="7164" max="7164" width="8.85546875" style="57" customWidth="1"/>
    <col min="7165" max="7165" width="5.85546875" style="57" customWidth="1"/>
    <col min="7166" max="7167" width="10.7109375" style="57" customWidth="1"/>
    <col min="7168" max="7168" width="26.85546875" style="57" customWidth="1"/>
    <col min="7169" max="7169" width="8.5703125" style="57" customWidth="1"/>
    <col min="7170" max="7170" width="7.5703125" style="57" customWidth="1"/>
    <col min="7171" max="7171" width="9.140625" style="57"/>
    <col min="7172" max="7172" width="10" style="57" customWidth="1"/>
    <col min="7173" max="7174" width="0" style="57" hidden="1" customWidth="1"/>
    <col min="7175" max="7176" width="9.140625" style="57"/>
    <col min="7177" max="7177" width="11.28515625" style="57" bestFit="1" customWidth="1"/>
    <col min="7178" max="7418" width="9.140625" style="57"/>
    <col min="7419" max="7419" width="0" style="57" hidden="1" customWidth="1"/>
    <col min="7420" max="7420" width="8.85546875" style="57" customWidth="1"/>
    <col min="7421" max="7421" width="5.85546875" style="57" customWidth="1"/>
    <col min="7422" max="7423" width="10.7109375" style="57" customWidth="1"/>
    <col min="7424" max="7424" width="26.85546875" style="57" customWidth="1"/>
    <col min="7425" max="7425" width="8.5703125" style="57" customWidth="1"/>
    <col min="7426" max="7426" width="7.5703125" style="57" customWidth="1"/>
    <col min="7427" max="7427" width="9.140625" style="57"/>
    <col min="7428" max="7428" width="10" style="57" customWidth="1"/>
    <col min="7429" max="7430" width="0" style="57" hidden="1" customWidth="1"/>
    <col min="7431" max="7432" width="9.140625" style="57"/>
    <col min="7433" max="7433" width="11.28515625" style="57" bestFit="1" customWidth="1"/>
    <col min="7434" max="7674" width="9.140625" style="57"/>
    <col min="7675" max="7675" width="0" style="57" hidden="1" customWidth="1"/>
    <col min="7676" max="7676" width="8.85546875" style="57" customWidth="1"/>
    <col min="7677" max="7677" width="5.85546875" style="57" customWidth="1"/>
    <col min="7678" max="7679" width="10.7109375" style="57" customWidth="1"/>
    <col min="7680" max="7680" width="26.85546875" style="57" customWidth="1"/>
    <col min="7681" max="7681" width="8.5703125" style="57" customWidth="1"/>
    <col min="7682" max="7682" width="7.5703125" style="57" customWidth="1"/>
    <col min="7683" max="7683" width="9.140625" style="57"/>
    <col min="7684" max="7684" width="10" style="57" customWidth="1"/>
    <col min="7685" max="7686" width="0" style="57" hidden="1" customWidth="1"/>
    <col min="7687" max="7688" width="9.140625" style="57"/>
    <col min="7689" max="7689" width="11.28515625" style="57" bestFit="1" customWidth="1"/>
    <col min="7690" max="7930" width="9.140625" style="57"/>
    <col min="7931" max="7931" width="0" style="57" hidden="1" customWidth="1"/>
    <col min="7932" max="7932" width="8.85546875" style="57" customWidth="1"/>
    <col min="7933" max="7933" width="5.85546875" style="57" customWidth="1"/>
    <col min="7934" max="7935" width="10.7109375" style="57" customWidth="1"/>
    <col min="7936" max="7936" width="26.85546875" style="57" customWidth="1"/>
    <col min="7937" max="7937" width="8.5703125" style="57" customWidth="1"/>
    <col min="7938" max="7938" width="7.5703125" style="57" customWidth="1"/>
    <col min="7939" max="7939" width="9.140625" style="57"/>
    <col min="7940" max="7940" width="10" style="57" customWidth="1"/>
    <col min="7941" max="7942" width="0" style="57" hidden="1" customWidth="1"/>
    <col min="7943" max="7944" width="9.140625" style="57"/>
    <col min="7945" max="7945" width="11.28515625" style="57" bestFit="1" customWidth="1"/>
    <col min="7946" max="8186" width="9.140625" style="57"/>
    <col min="8187" max="8187" width="0" style="57" hidden="1" customWidth="1"/>
    <col min="8188" max="8188" width="8.85546875" style="57" customWidth="1"/>
    <col min="8189" max="8189" width="5.85546875" style="57" customWidth="1"/>
    <col min="8190" max="8191" width="10.7109375" style="57" customWidth="1"/>
    <col min="8192" max="8192" width="26.85546875" style="57" customWidth="1"/>
    <col min="8193" max="8193" width="8.5703125" style="57" customWidth="1"/>
    <col min="8194" max="8194" width="7.5703125" style="57" customWidth="1"/>
    <col min="8195" max="8195" width="9.140625" style="57"/>
    <col min="8196" max="8196" width="10" style="57" customWidth="1"/>
    <col min="8197" max="8198" width="0" style="57" hidden="1" customWidth="1"/>
    <col min="8199" max="8200" width="9.140625" style="57"/>
    <col min="8201" max="8201" width="11.28515625" style="57" bestFit="1" customWidth="1"/>
    <col min="8202" max="8442" width="9.140625" style="57"/>
    <col min="8443" max="8443" width="0" style="57" hidden="1" customWidth="1"/>
    <col min="8444" max="8444" width="8.85546875" style="57" customWidth="1"/>
    <col min="8445" max="8445" width="5.85546875" style="57" customWidth="1"/>
    <col min="8446" max="8447" width="10.7109375" style="57" customWidth="1"/>
    <col min="8448" max="8448" width="26.85546875" style="57" customWidth="1"/>
    <col min="8449" max="8449" width="8.5703125" style="57" customWidth="1"/>
    <col min="8450" max="8450" width="7.5703125" style="57" customWidth="1"/>
    <col min="8451" max="8451" width="9.140625" style="57"/>
    <col min="8452" max="8452" width="10" style="57" customWidth="1"/>
    <col min="8453" max="8454" width="0" style="57" hidden="1" customWidth="1"/>
    <col min="8455" max="8456" width="9.140625" style="57"/>
    <col min="8457" max="8457" width="11.28515625" style="57" bestFit="1" customWidth="1"/>
    <col min="8458" max="8698" width="9.140625" style="57"/>
    <col min="8699" max="8699" width="0" style="57" hidden="1" customWidth="1"/>
    <col min="8700" max="8700" width="8.85546875" style="57" customWidth="1"/>
    <col min="8701" max="8701" width="5.85546875" style="57" customWidth="1"/>
    <col min="8702" max="8703" width="10.7109375" style="57" customWidth="1"/>
    <col min="8704" max="8704" width="26.85546875" style="57" customWidth="1"/>
    <col min="8705" max="8705" width="8.5703125" style="57" customWidth="1"/>
    <col min="8706" max="8706" width="7.5703125" style="57" customWidth="1"/>
    <col min="8707" max="8707" width="9.140625" style="57"/>
    <col min="8708" max="8708" width="10" style="57" customWidth="1"/>
    <col min="8709" max="8710" width="0" style="57" hidden="1" customWidth="1"/>
    <col min="8711" max="8712" width="9.140625" style="57"/>
    <col min="8713" max="8713" width="11.28515625" style="57" bestFit="1" customWidth="1"/>
    <col min="8714" max="8954" width="9.140625" style="57"/>
    <col min="8955" max="8955" width="0" style="57" hidden="1" customWidth="1"/>
    <col min="8956" max="8956" width="8.85546875" style="57" customWidth="1"/>
    <col min="8957" max="8957" width="5.85546875" style="57" customWidth="1"/>
    <col min="8958" max="8959" width="10.7109375" style="57" customWidth="1"/>
    <col min="8960" max="8960" width="26.85546875" style="57" customWidth="1"/>
    <col min="8961" max="8961" width="8.5703125" style="57" customWidth="1"/>
    <col min="8962" max="8962" width="7.5703125" style="57" customWidth="1"/>
    <col min="8963" max="8963" width="9.140625" style="57"/>
    <col min="8964" max="8964" width="10" style="57" customWidth="1"/>
    <col min="8965" max="8966" width="0" style="57" hidden="1" customWidth="1"/>
    <col min="8967" max="8968" width="9.140625" style="57"/>
    <col min="8969" max="8969" width="11.28515625" style="57" bestFit="1" customWidth="1"/>
    <col min="8970" max="9210" width="9.140625" style="57"/>
    <col min="9211" max="9211" width="0" style="57" hidden="1" customWidth="1"/>
    <col min="9212" max="9212" width="8.85546875" style="57" customWidth="1"/>
    <col min="9213" max="9213" width="5.85546875" style="57" customWidth="1"/>
    <col min="9214" max="9215" width="10.7109375" style="57" customWidth="1"/>
    <col min="9216" max="9216" width="26.85546875" style="57" customWidth="1"/>
    <col min="9217" max="9217" width="8.5703125" style="57" customWidth="1"/>
    <col min="9218" max="9218" width="7.5703125" style="57" customWidth="1"/>
    <col min="9219" max="9219" width="9.140625" style="57"/>
    <col min="9220" max="9220" width="10" style="57" customWidth="1"/>
    <col min="9221" max="9222" width="0" style="57" hidden="1" customWidth="1"/>
    <col min="9223" max="9224" width="9.140625" style="57"/>
    <col min="9225" max="9225" width="11.28515625" style="57" bestFit="1" customWidth="1"/>
    <col min="9226" max="9466" width="9.140625" style="57"/>
    <col min="9467" max="9467" width="0" style="57" hidden="1" customWidth="1"/>
    <col min="9468" max="9468" width="8.85546875" style="57" customWidth="1"/>
    <col min="9469" max="9469" width="5.85546875" style="57" customWidth="1"/>
    <col min="9470" max="9471" width="10.7109375" style="57" customWidth="1"/>
    <col min="9472" max="9472" width="26.85546875" style="57" customWidth="1"/>
    <col min="9473" max="9473" width="8.5703125" style="57" customWidth="1"/>
    <col min="9474" max="9474" width="7.5703125" style="57" customWidth="1"/>
    <col min="9475" max="9475" width="9.140625" style="57"/>
    <col min="9476" max="9476" width="10" style="57" customWidth="1"/>
    <col min="9477" max="9478" width="0" style="57" hidden="1" customWidth="1"/>
    <col min="9479" max="9480" width="9.140625" style="57"/>
    <col min="9481" max="9481" width="11.28515625" style="57" bestFit="1" customWidth="1"/>
    <col min="9482" max="9722" width="9.140625" style="57"/>
    <col min="9723" max="9723" width="0" style="57" hidden="1" customWidth="1"/>
    <col min="9724" max="9724" width="8.85546875" style="57" customWidth="1"/>
    <col min="9725" max="9725" width="5.85546875" style="57" customWidth="1"/>
    <col min="9726" max="9727" width="10.7109375" style="57" customWidth="1"/>
    <col min="9728" max="9728" width="26.85546875" style="57" customWidth="1"/>
    <col min="9729" max="9729" width="8.5703125" style="57" customWidth="1"/>
    <col min="9730" max="9730" width="7.5703125" style="57" customWidth="1"/>
    <col min="9731" max="9731" width="9.140625" style="57"/>
    <col min="9732" max="9732" width="10" style="57" customWidth="1"/>
    <col min="9733" max="9734" width="0" style="57" hidden="1" customWidth="1"/>
    <col min="9735" max="9736" width="9.140625" style="57"/>
    <col min="9737" max="9737" width="11.28515625" style="57" bestFit="1" customWidth="1"/>
    <col min="9738" max="9978" width="9.140625" style="57"/>
    <col min="9979" max="9979" width="0" style="57" hidden="1" customWidth="1"/>
    <col min="9980" max="9980" width="8.85546875" style="57" customWidth="1"/>
    <col min="9981" max="9981" width="5.85546875" style="57" customWidth="1"/>
    <col min="9982" max="9983" width="10.7109375" style="57" customWidth="1"/>
    <col min="9984" max="9984" width="26.85546875" style="57" customWidth="1"/>
    <col min="9985" max="9985" width="8.5703125" style="57" customWidth="1"/>
    <col min="9986" max="9986" width="7.5703125" style="57" customWidth="1"/>
    <col min="9987" max="9987" width="9.140625" style="57"/>
    <col min="9988" max="9988" width="10" style="57" customWidth="1"/>
    <col min="9989" max="9990" width="0" style="57" hidden="1" customWidth="1"/>
    <col min="9991" max="9992" width="9.140625" style="57"/>
    <col min="9993" max="9993" width="11.28515625" style="57" bestFit="1" customWidth="1"/>
    <col min="9994" max="10234" width="9.140625" style="57"/>
    <col min="10235" max="10235" width="0" style="57" hidden="1" customWidth="1"/>
    <col min="10236" max="10236" width="8.85546875" style="57" customWidth="1"/>
    <col min="10237" max="10237" width="5.85546875" style="57" customWidth="1"/>
    <col min="10238" max="10239" width="10.7109375" style="57" customWidth="1"/>
    <col min="10240" max="10240" width="26.85546875" style="57" customWidth="1"/>
    <col min="10241" max="10241" width="8.5703125" style="57" customWidth="1"/>
    <col min="10242" max="10242" width="7.5703125" style="57" customWidth="1"/>
    <col min="10243" max="10243" width="9.140625" style="57"/>
    <col min="10244" max="10244" width="10" style="57" customWidth="1"/>
    <col min="10245" max="10246" width="0" style="57" hidden="1" customWidth="1"/>
    <col min="10247" max="10248" width="9.140625" style="57"/>
    <col min="10249" max="10249" width="11.28515625" style="57" bestFit="1" customWidth="1"/>
    <col min="10250" max="10490" width="9.140625" style="57"/>
    <col min="10491" max="10491" width="0" style="57" hidden="1" customWidth="1"/>
    <col min="10492" max="10492" width="8.85546875" style="57" customWidth="1"/>
    <col min="10493" max="10493" width="5.85546875" style="57" customWidth="1"/>
    <col min="10494" max="10495" width="10.7109375" style="57" customWidth="1"/>
    <col min="10496" max="10496" width="26.85546875" style="57" customWidth="1"/>
    <col min="10497" max="10497" width="8.5703125" style="57" customWidth="1"/>
    <col min="10498" max="10498" width="7.5703125" style="57" customWidth="1"/>
    <col min="10499" max="10499" width="9.140625" style="57"/>
    <col min="10500" max="10500" width="10" style="57" customWidth="1"/>
    <col min="10501" max="10502" width="0" style="57" hidden="1" customWidth="1"/>
    <col min="10503" max="10504" width="9.140625" style="57"/>
    <col min="10505" max="10505" width="11.28515625" style="57" bestFit="1" customWidth="1"/>
    <col min="10506" max="10746" width="9.140625" style="57"/>
    <col min="10747" max="10747" width="0" style="57" hidden="1" customWidth="1"/>
    <col min="10748" max="10748" width="8.85546875" style="57" customWidth="1"/>
    <col min="10749" max="10749" width="5.85546875" style="57" customWidth="1"/>
    <col min="10750" max="10751" width="10.7109375" style="57" customWidth="1"/>
    <col min="10752" max="10752" width="26.85546875" style="57" customWidth="1"/>
    <col min="10753" max="10753" width="8.5703125" style="57" customWidth="1"/>
    <col min="10754" max="10754" width="7.5703125" style="57" customWidth="1"/>
    <col min="10755" max="10755" width="9.140625" style="57"/>
    <col min="10756" max="10756" width="10" style="57" customWidth="1"/>
    <col min="10757" max="10758" width="0" style="57" hidden="1" customWidth="1"/>
    <col min="10759" max="10760" width="9.140625" style="57"/>
    <col min="10761" max="10761" width="11.28515625" style="57" bestFit="1" customWidth="1"/>
    <col min="10762" max="11002" width="9.140625" style="57"/>
    <col min="11003" max="11003" width="0" style="57" hidden="1" customWidth="1"/>
    <col min="11004" max="11004" width="8.85546875" style="57" customWidth="1"/>
    <col min="11005" max="11005" width="5.85546875" style="57" customWidth="1"/>
    <col min="11006" max="11007" width="10.7109375" style="57" customWidth="1"/>
    <col min="11008" max="11008" width="26.85546875" style="57" customWidth="1"/>
    <col min="11009" max="11009" width="8.5703125" style="57" customWidth="1"/>
    <col min="11010" max="11010" width="7.5703125" style="57" customWidth="1"/>
    <col min="11011" max="11011" width="9.140625" style="57"/>
    <col min="11012" max="11012" width="10" style="57" customWidth="1"/>
    <col min="11013" max="11014" width="0" style="57" hidden="1" customWidth="1"/>
    <col min="11015" max="11016" width="9.140625" style="57"/>
    <col min="11017" max="11017" width="11.28515625" style="57" bestFit="1" customWidth="1"/>
    <col min="11018" max="11258" width="9.140625" style="57"/>
    <col min="11259" max="11259" width="0" style="57" hidden="1" customWidth="1"/>
    <col min="11260" max="11260" width="8.85546875" style="57" customWidth="1"/>
    <col min="11261" max="11261" width="5.85546875" style="57" customWidth="1"/>
    <col min="11262" max="11263" width="10.7109375" style="57" customWidth="1"/>
    <col min="11264" max="11264" width="26.85546875" style="57" customWidth="1"/>
    <col min="11265" max="11265" width="8.5703125" style="57" customWidth="1"/>
    <col min="11266" max="11266" width="7.5703125" style="57" customWidth="1"/>
    <col min="11267" max="11267" width="9.140625" style="57"/>
    <col min="11268" max="11268" width="10" style="57" customWidth="1"/>
    <col min="11269" max="11270" width="0" style="57" hidden="1" customWidth="1"/>
    <col min="11271" max="11272" width="9.140625" style="57"/>
    <col min="11273" max="11273" width="11.28515625" style="57" bestFit="1" customWidth="1"/>
    <col min="11274" max="11514" width="9.140625" style="57"/>
    <col min="11515" max="11515" width="0" style="57" hidden="1" customWidth="1"/>
    <col min="11516" max="11516" width="8.85546875" style="57" customWidth="1"/>
    <col min="11517" max="11517" width="5.85546875" style="57" customWidth="1"/>
    <col min="11518" max="11519" width="10.7109375" style="57" customWidth="1"/>
    <col min="11520" max="11520" width="26.85546875" style="57" customWidth="1"/>
    <col min="11521" max="11521" width="8.5703125" style="57" customWidth="1"/>
    <col min="11522" max="11522" width="7.5703125" style="57" customWidth="1"/>
    <col min="11523" max="11523" width="9.140625" style="57"/>
    <col min="11524" max="11524" width="10" style="57" customWidth="1"/>
    <col min="11525" max="11526" width="0" style="57" hidden="1" customWidth="1"/>
    <col min="11527" max="11528" width="9.140625" style="57"/>
    <col min="11529" max="11529" width="11.28515625" style="57" bestFit="1" customWidth="1"/>
    <col min="11530" max="11770" width="9.140625" style="57"/>
    <col min="11771" max="11771" width="0" style="57" hidden="1" customWidth="1"/>
    <col min="11772" max="11772" width="8.85546875" style="57" customWidth="1"/>
    <col min="11773" max="11773" width="5.85546875" style="57" customWidth="1"/>
    <col min="11774" max="11775" width="10.7109375" style="57" customWidth="1"/>
    <col min="11776" max="11776" width="26.85546875" style="57" customWidth="1"/>
    <col min="11777" max="11777" width="8.5703125" style="57" customWidth="1"/>
    <col min="11778" max="11778" width="7.5703125" style="57" customWidth="1"/>
    <col min="11779" max="11779" width="9.140625" style="57"/>
    <col min="11780" max="11780" width="10" style="57" customWidth="1"/>
    <col min="11781" max="11782" width="0" style="57" hidden="1" customWidth="1"/>
    <col min="11783" max="11784" width="9.140625" style="57"/>
    <col min="11785" max="11785" width="11.28515625" style="57" bestFit="1" customWidth="1"/>
    <col min="11786" max="12026" width="9.140625" style="57"/>
    <col min="12027" max="12027" width="0" style="57" hidden="1" customWidth="1"/>
    <col min="12028" max="12028" width="8.85546875" style="57" customWidth="1"/>
    <col min="12029" max="12029" width="5.85546875" style="57" customWidth="1"/>
    <col min="12030" max="12031" width="10.7109375" style="57" customWidth="1"/>
    <col min="12032" max="12032" width="26.85546875" style="57" customWidth="1"/>
    <col min="12033" max="12033" width="8.5703125" style="57" customWidth="1"/>
    <col min="12034" max="12034" width="7.5703125" style="57" customWidth="1"/>
    <col min="12035" max="12035" width="9.140625" style="57"/>
    <col min="12036" max="12036" width="10" style="57" customWidth="1"/>
    <col min="12037" max="12038" width="0" style="57" hidden="1" customWidth="1"/>
    <col min="12039" max="12040" width="9.140625" style="57"/>
    <col min="12041" max="12041" width="11.28515625" style="57" bestFit="1" customWidth="1"/>
    <col min="12042" max="12282" width="9.140625" style="57"/>
    <col min="12283" max="12283" width="0" style="57" hidden="1" customWidth="1"/>
    <col min="12284" max="12284" width="8.85546875" style="57" customWidth="1"/>
    <col min="12285" max="12285" width="5.85546875" style="57" customWidth="1"/>
    <col min="12286" max="12287" width="10.7109375" style="57" customWidth="1"/>
    <col min="12288" max="12288" width="26.85546875" style="57" customWidth="1"/>
    <col min="12289" max="12289" width="8.5703125" style="57" customWidth="1"/>
    <col min="12290" max="12290" width="7.5703125" style="57" customWidth="1"/>
    <col min="12291" max="12291" width="9.140625" style="57"/>
    <col min="12292" max="12292" width="10" style="57" customWidth="1"/>
    <col min="12293" max="12294" width="0" style="57" hidden="1" customWidth="1"/>
    <col min="12295" max="12296" width="9.140625" style="57"/>
    <col min="12297" max="12297" width="11.28515625" style="57" bestFit="1" customWidth="1"/>
    <col min="12298" max="12538" width="9.140625" style="57"/>
    <col min="12539" max="12539" width="0" style="57" hidden="1" customWidth="1"/>
    <col min="12540" max="12540" width="8.85546875" style="57" customWidth="1"/>
    <col min="12541" max="12541" width="5.85546875" style="57" customWidth="1"/>
    <col min="12542" max="12543" width="10.7109375" style="57" customWidth="1"/>
    <col min="12544" max="12544" width="26.85546875" style="57" customWidth="1"/>
    <col min="12545" max="12545" width="8.5703125" style="57" customWidth="1"/>
    <col min="12546" max="12546" width="7.5703125" style="57" customWidth="1"/>
    <col min="12547" max="12547" width="9.140625" style="57"/>
    <col min="12548" max="12548" width="10" style="57" customWidth="1"/>
    <col min="12549" max="12550" width="0" style="57" hidden="1" customWidth="1"/>
    <col min="12551" max="12552" width="9.140625" style="57"/>
    <col min="12553" max="12553" width="11.28515625" style="57" bestFit="1" customWidth="1"/>
    <col min="12554" max="12794" width="9.140625" style="57"/>
    <col min="12795" max="12795" width="0" style="57" hidden="1" customWidth="1"/>
    <col min="12796" max="12796" width="8.85546875" style="57" customWidth="1"/>
    <col min="12797" max="12797" width="5.85546875" style="57" customWidth="1"/>
    <col min="12798" max="12799" width="10.7109375" style="57" customWidth="1"/>
    <col min="12800" max="12800" width="26.85546875" style="57" customWidth="1"/>
    <col min="12801" max="12801" width="8.5703125" style="57" customWidth="1"/>
    <col min="12802" max="12802" width="7.5703125" style="57" customWidth="1"/>
    <col min="12803" max="12803" width="9.140625" style="57"/>
    <col min="12804" max="12804" width="10" style="57" customWidth="1"/>
    <col min="12805" max="12806" width="0" style="57" hidden="1" customWidth="1"/>
    <col min="12807" max="12808" width="9.140625" style="57"/>
    <col min="12809" max="12809" width="11.28515625" style="57" bestFit="1" customWidth="1"/>
    <col min="12810" max="13050" width="9.140625" style="57"/>
    <col min="13051" max="13051" width="0" style="57" hidden="1" customWidth="1"/>
    <col min="13052" max="13052" width="8.85546875" style="57" customWidth="1"/>
    <col min="13053" max="13053" width="5.85546875" style="57" customWidth="1"/>
    <col min="13054" max="13055" width="10.7109375" style="57" customWidth="1"/>
    <col min="13056" max="13056" width="26.85546875" style="57" customWidth="1"/>
    <col min="13057" max="13057" width="8.5703125" style="57" customWidth="1"/>
    <col min="13058" max="13058" width="7.5703125" style="57" customWidth="1"/>
    <col min="13059" max="13059" width="9.140625" style="57"/>
    <col min="13060" max="13060" width="10" style="57" customWidth="1"/>
    <col min="13061" max="13062" width="0" style="57" hidden="1" customWidth="1"/>
    <col min="13063" max="13064" width="9.140625" style="57"/>
    <col min="13065" max="13065" width="11.28515625" style="57" bestFit="1" customWidth="1"/>
    <col min="13066" max="13306" width="9.140625" style="57"/>
    <col min="13307" max="13307" width="0" style="57" hidden="1" customWidth="1"/>
    <col min="13308" max="13308" width="8.85546875" style="57" customWidth="1"/>
    <col min="13309" max="13309" width="5.85546875" style="57" customWidth="1"/>
    <col min="13310" max="13311" width="10.7109375" style="57" customWidth="1"/>
    <col min="13312" max="13312" width="26.85546875" style="57" customWidth="1"/>
    <col min="13313" max="13313" width="8.5703125" style="57" customWidth="1"/>
    <col min="13314" max="13314" width="7.5703125" style="57" customWidth="1"/>
    <col min="13315" max="13315" width="9.140625" style="57"/>
    <col min="13316" max="13316" width="10" style="57" customWidth="1"/>
    <col min="13317" max="13318" width="0" style="57" hidden="1" customWidth="1"/>
    <col min="13319" max="13320" width="9.140625" style="57"/>
    <col min="13321" max="13321" width="11.28515625" style="57" bestFit="1" customWidth="1"/>
    <col min="13322" max="13562" width="9.140625" style="57"/>
    <col min="13563" max="13563" width="0" style="57" hidden="1" customWidth="1"/>
    <col min="13564" max="13564" width="8.85546875" style="57" customWidth="1"/>
    <col min="13565" max="13565" width="5.85546875" style="57" customWidth="1"/>
    <col min="13566" max="13567" width="10.7109375" style="57" customWidth="1"/>
    <col min="13568" max="13568" width="26.85546875" style="57" customWidth="1"/>
    <col min="13569" max="13569" width="8.5703125" style="57" customWidth="1"/>
    <col min="13570" max="13570" width="7.5703125" style="57" customWidth="1"/>
    <col min="13571" max="13571" width="9.140625" style="57"/>
    <col min="13572" max="13572" width="10" style="57" customWidth="1"/>
    <col min="13573" max="13574" width="0" style="57" hidden="1" customWidth="1"/>
    <col min="13575" max="13576" width="9.140625" style="57"/>
    <col min="13577" max="13577" width="11.28515625" style="57" bestFit="1" customWidth="1"/>
    <col min="13578" max="13818" width="9.140625" style="57"/>
    <col min="13819" max="13819" width="0" style="57" hidden="1" customWidth="1"/>
    <col min="13820" max="13820" width="8.85546875" style="57" customWidth="1"/>
    <col min="13821" max="13821" width="5.85546875" style="57" customWidth="1"/>
    <col min="13822" max="13823" width="10.7109375" style="57" customWidth="1"/>
    <col min="13824" max="13824" width="26.85546875" style="57" customWidth="1"/>
    <col min="13825" max="13825" width="8.5703125" style="57" customWidth="1"/>
    <col min="13826" max="13826" width="7.5703125" style="57" customWidth="1"/>
    <col min="13827" max="13827" width="9.140625" style="57"/>
    <col min="13828" max="13828" width="10" style="57" customWidth="1"/>
    <col min="13829" max="13830" width="0" style="57" hidden="1" customWidth="1"/>
    <col min="13831" max="13832" width="9.140625" style="57"/>
    <col min="13833" max="13833" width="11.28515625" style="57" bestFit="1" customWidth="1"/>
    <col min="13834" max="14074" width="9.140625" style="57"/>
    <col min="14075" max="14075" width="0" style="57" hidden="1" customWidth="1"/>
    <col min="14076" max="14076" width="8.85546875" style="57" customWidth="1"/>
    <col min="14077" max="14077" width="5.85546875" style="57" customWidth="1"/>
    <col min="14078" max="14079" width="10.7109375" style="57" customWidth="1"/>
    <col min="14080" max="14080" width="26.85546875" style="57" customWidth="1"/>
    <col min="14081" max="14081" width="8.5703125" style="57" customWidth="1"/>
    <col min="14082" max="14082" width="7.5703125" style="57" customWidth="1"/>
    <col min="14083" max="14083" width="9.140625" style="57"/>
    <col min="14084" max="14084" width="10" style="57" customWidth="1"/>
    <col min="14085" max="14086" width="0" style="57" hidden="1" customWidth="1"/>
    <col min="14087" max="14088" width="9.140625" style="57"/>
    <col min="14089" max="14089" width="11.28515625" style="57" bestFit="1" customWidth="1"/>
    <col min="14090" max="14330" width="9.140625" style="57"/>
    <col min="14331" max="14331" width="0" style="57" hidden="1" customWidth="1"/>
    <col min="14332" max="14332" width="8.85546875" style="57" customWidth="1"/>
    <col min="14333" max="14333" width="5.85546875" style="57" customWidth="1"/>
    <col min="14334" max="14335" width="10.7109375" style="57" customWidth="1"/>
    <col min="14336" max="14336" width="26.85546875" style="57" customWidth="1"/>
    <col min="14337" max="14337" width="8.5703125" style="57" customWidth="1"/>
    <col min="14338" max="14338" width="7.5703125" style="57" customWidth="1"/>
    <col min="14339" max="14339" width="9.140625" style="57"/>
    <col min="14340" max="14340" width="10" style="57" customWidth="1"/>
    <col min="14341" max="14342" width="0" style="57" hidden="1" customWidth="1"/>
    <col min="14343" max="14344" width="9.140625" style="57"/>
    <col min="14345" max="14345" width="11.28515625" style="57" bestFit="1" customWidth="1"/>
    <col min="14346" max="14586" width="9.140625" style="57"/>
    <col min="14587" max="14587" width="0" style="57" hidden="1" customWidth="1"/>
    <col min="14588" max="14588" width="8.85546875" style="57" customWidth="1"/>
    <col min="14589" max="14589" width="5.85546875" style="57" customWidth="1"/>
    <col min="14590" max="14591" width="10.7109375" style="57" customWidth="1"/>
    <col min="14592" max="14592" width="26.85546875" style="57" customWidth="1"/>
    <col min="14593" max="14593" width="8.5703125" style="57" customWidth="1"/>
    <col min="14594" max="14594" width="7.5703125" style="57" customWidth="1"/>
    <col min="14595" max="14595" width="9.140625" style="57"/>
    <col min="14596" max="14596" width="10" style="57" customWidth="1"/>
    <col min="14597" max="14598" width="0" style="57" hidden="1" customWidth="1"/>
    <col min="14599" max="14600" width="9.140625" style="57"/>
    <col min="14601" max="14601" width="11.28515625" style="57" bestFit="1" customWidth="1"/>
    <col min="14602" max="14842" width="9.140625" style="57"/>
    <col min="14843" max="14843" width="0" style="57" hidden="1" customWidth="1"/>
    <col min="14844" max="14844" width="8.85546875" style="57" customWidth="1"/>
    <col min="14845" max="14845" width="5.85546875" style="57" customWidth="1"/>
    <col min="14846" max="14847" width="10.7109375" style="57" customWidth="1"/>
    <col min="14848" max="14848" width="26.85546875" style="57" customWidth="1"/>
    <col min="14849" max="14849" width="8.5703125" style="57" customWidth="1"/>
    <col min="14850" max="14850" width="7.5703125" style="57" customWidth="1"/>
    <col min="14851" max="14851" width="9.140625" style="57"/>
    <col min="14852" max="14852" width="10" style="57" customWidth="1"/>
    <col min="14853" max="14854" width="0" style="57" hidden="1" customWidth="1"/>
    <col min="14855" max="14856" width="9.140625" style="57"/>
    <col min="14857" max="14857" width="11.28515625" style="57" bestFit="1" customWidth="1"/>
    <col min="14858" max="15098" width="9.140625" style="57"/>
    <col min="15099" max="15099" width="0" style="57" hidden="1" customWidth="1"/>
    <col min="15100" max="15100" width="8.85546875" style="57" customWidth="1"/>
    <col min="15101" max="15101" width="5.85546875" style="57" customWidth="1"/>
    <col min="15102" max="15103" width="10.7109375" style="57" customWidth="1"/>
    <col min="15104" max="15104" width="26.85546875" style="57" customWidth="1"/>
    <col min="15105" max="15105" width="8.5703125" style="57" customWidth="1"/>
    <col min="15106" max="15106" width="7.5703125" style="57" customWidth="1"/>
    <col min="15107" max="15107" width="9.140625" style="57"/>
    <col min="15108" max="15108" width="10" style="57" customWidth="1"/>
    <col min="15109" max="15110" width="0" style="57" hidden="1" customWidth="1"/>
    <col min="15111" max="15112" width="9.140625" style="57"/>
    <col min="15113" max="15113" width="11.28515625" style="57" bestFit="1" customWidth="1"/>
    <col min="15114" max="15354" width="9.140625" style="57"/>
    <col min="15355" max="15355" width="0" style="57" hidden="1" customWidth="1"/>
    <col min="15356" max="15356" width="8.85546875" style="57" customWidth="1"/>
    <col min="15357" max="15357" width="5.85546875" style="57" customWidth="1"/>
    <col min="15358" max="15359" width="10.7109375" style="57" customWidth="1"/>
    <col min="15360" max="15360" width="26.85546875" style="57" customWidth="1"/>
    <col min="15361" max="15361" width="8.5703125" style="57" customWidth="1"/>
    <col min="15362" max="15362" width="7.5703125" style="57" customWidth="1"/>
    <col min="15363" max="15363" width="9.140625" style="57"/>
    <col min="15364" max="15364" width="10" style="57" customWidth="1"/>
    <col min="15365" max="15366" width="0" style="57" hidden="1" customWidth="1"/>
    <col min="15367" max="15368" width="9.140625" style="57"/>
    <col min="15369" max="15369" width="11.28515625" style="57" bestFit="1" customWidth="1"/>
    <col min="15370" max="15610" width="9.140625" style="57"/>
    <col min="15611" max="15611" width="0" style="57" hidden="1" customWidth="1"/>
    <col min="15612" max="15612" width="8.85546875" style="57" customWidth="1"/>
    <col min="15613" max="15613" width="5.85546875" style="57" customWidth="1"/>
    <col min="15614" max="15615" width="10.7109375" style="57" customWidth="1"/>
    <col min="15616" max="15616" width="26.85546875" style="57" customWidth="1"/>
    <col min="15617" max="15617" width="8.5703125" style="57" customWidth="1"/>
    <col min="15618" max="15618" width="7.5703125" style="57" customWidth="1"/>
    <col min="15619" max="15619" width="9.140625" style="57"/>
    <col min="15620" max="15620" width="10" style="57" customWidth="1"/>
    <col min="15621" max="15622" width="0" style="57" hidden="1" customWidth="1"/>
    <col min="15623" max="15624" width="9.140625" style="57"/>
    <col min="15625" max="15625" width="11.28515625" style="57" bestFit="1" customWidth="1"/>
    <col min="15626" max="15866" width="9.140625" style="57"/>
    <col min="15867" max="15867" width="0" style="57" hidden="1" customWidth="1"/>
    <col min="15868" max="15868" width="8.85546875" style="57" customWidth="1"/>
    <col min="15869" max="15869" width="5.85546875" style="57" customWidth="1"/>
    <col min="15870" max="15871" width="10.7109375" style="57" customWidth="1"/>
    <col min="15872" max="15872" width="26.85546875" style="57" customWidth="1"/>
    <col min="15873" max="15873" width="8.5703125" style="57" customWidth="1"/>
    <col min="15874" max="15874" width="7.5703125" style="57" customWidth="1"/>
    <col min="15875" max="15875" width="9.140625" style="57"/>
    <col min="15876" max="15876" width="10" style="57" customWidth="1"/>
    <col min="15877" max="15878" width="0" style="57" hidden="1" customWidth="1"/>
    <col min="15879" max="15880" width="9.140625" style="57"/>
    <col min="15881" max="15881" width="11.28515625" style="57" bestFit="1" customWidth="1"/>
    <col min="15882" max="16122" width="9.140625" style="57"/>
    <col min="16123" max="16123" width="0" style="57" hidden="1" customWidth="1"/>
    <col min="16124" max="16124" width="8.85546875" style="57" customWidth="1"/>
    <col min="16125" max="16125" width="5.85546875" style="57" customWidth="1"/>
    <col min="16126" max="16127" width="10.7109375" style="57" customWidth="1"/>
    <col min="16128" max="16128" width="26.85546875" style="57" customWidth="1"/>
    <col min="16129" max="16129" width="8.5703125" style="57" customWidth="1"/>
    <col min="16130" max="16130" width="7.5703125" style="57" customWidth="1"/>
    <col min="16131" max="16131" width="9.140625" style="57"/>
    <col min="16132" max="16132" width="10" style="57" customWidth="1"/>
    <col min="16133" max="16134" width="0" style="57" hidden="1" customWidth="1"/>
    <col min="16135" max="16136" width="9.140625" style="57"/>
    <col min="16137" max="16137" width="11.28515625" style="57" bestFit="1" customWidth="1"/>
    <col min="16138" max="16384" width="9.140625" style="57"/>
  </cols>
  <sheetData>
    <row r="1" spans="1:13" x14ac:dyDescent="0.2">
      <c r="A1" s="56"/>
      <c r="B1" s="56"/>
      <c r="C1" s="45"/>
      <c r="D1" s="45"/>
      <c r="E1" s="45"/>
      <c r="F1" s="45"/>
      <c r="G1" s="55"/>
    </row>
    <row r="2" spans="1:13" x14ac:dyDescent="0.2">
      <c r="A2" s="155" t="s">
        <v>65</v>
      </c>
      <c r="B2" s="155"/>
      <c r="C2" s="155"/>
      <c r="D2" s="155"/>
      <c r="E2" s="155"/>
      <c r="F2" s="155"/>
      <c r="G2" s="55"/>
    </row>
    <row r="3" spans="1:13" x14ac:dyDescent="0.2">
      <c r="G3" s="55"/>
      <c r="K3" s="58" t="s">
        <v>66</v>
      </c>
    </row>
    <row r="4" spans="1:13" ht="21" x14ac:dyDescent="0.2">
      <c r="A4" s="46" t="s">
        <v>67</v>
      </c>
      <c r="B4" s="90" t="s">
        <v>19</v>
      </c>
      <c r="C4" s="156" t="s">
        <v>68</v>
      </c>
      <c r="D4" s="157"/>
      <c r="E4" s="158"/>
      <c r="F4" s="159" t="s">
        <v>69</v>
      </c>
      <c r="G4" s="160"/>
      <c r="H4" s="160"/>
      <c r="I4" s="159" t="s">
        <v>70</v>
      </c>
      <c r="J4" s="160"/>
      <c r="K4" s="160"/>
      <c r="L4" s="59"/>
      <c r="M4" s="59"/>
    </row>
    <row r="5" spans="1:13" ht="21" x14ac:dyDescent="0.2">
      <c r="A5" s="46"/>
      <c r="B5" s="90"/>
      <c r="C5" s="47" t="s">
        <v>12</v>
      </c>
      <c r="D5" s="47" t="s">
        <v>71</v>
      </c>
      <c r="E5" s="47" t="s">
        <v>72</v>
      </c>
      <c r="F5" s="48" t="s">
        <v>12</v>
      </c>
      <c r="G5" s="48" t="s">
        <v>71</v>
      </c>
      <c r="H5" s="48" t="s">
        <v>17</v>
      </c>
      <c r="I5" s="49" t="s">
        <v>12</v>
      </c>
      <c r="J5" s="49" t="s">
        <v>71</v>
      </c>
      <c r="K5" s="50" t="s">
        <v>72</v>
      </c>
    </row>
    <row r="6" spans="1:13" x14ac:dyDescent="0.2">
      <c r="A6" s="51" t="s">
        <v>73</v>
      </c>
      <c r="B6" s="91">
        <v>2</v>
      </c>
      <c r="C6" s="52">
        <v>3</v>
      </c>
      <c r="D6" s="52">
        <v>4</v>
      </c>
      <c r="E6" s="52">
        <v>5</v>
      </c>
      <c r="F6" s="52">
        <v>6</v>
      </c>
      <c r="G6" s="52" t="s">
        <v>74</v>
      </c>
      <c r="H6" s="52" t="s">
        <v>75</v>
      </c>
      <c r="I6" s="53">
        <v>9</v>
      </c>
      <c r="J6" s="53">
        <v>10</v>
      </c>
      <c r="K6" s="53">
        <v>11</v>
      </c>
    </row>
    <row r="7" spans="1:13" ht="12.75" customHeight="1" x14ac:dyDescent="0.2">
      <c r="A7" s="60"/>
      <c r="B7" s="92" t="s">
        <v>40</v>
      </c>
      <c r="C7" s="61"/>
      <c r="D7" s="61"/>
      <c r="E7" s="61"/>
      <c r="F7" s="61"/>
      <c r="G7" s="61"/>
      <c r="H7" s="61"/>
      <c r="I7" s="62"/>
      <c r="J7" s="62"/>
      <c r="K7" s="62"/>
    </row>
    <row r="8" spans="1:13" x14ac:dyDescent="0.2">
      <c r="A8" s="161" t="s">
        <v>76</v>
      </c>
      <c r="B8" s="162"/>
      <c r="C8" s="162"/>
      <c r="D8" s="162"/>
      <c r="E8" s="162"/>
      <c r="F8" s="162"/>
      <c r="G8" s="162"/>
      <c r="H8" s="162"/>
      <c r="I8" s="162"/>
      <c r="J8" s="162"/>
      <c r="K8" s="162"/>
    </row>
    <row r="9" spans="1:13" x14ac:dyDescent="0.2">
      <c r="A9" s="161" t="s">
        <v>77</v>
      </c>
      <c r="B9" s="162"/>
      <c r="C9" s="162"/>
      <c r="D9" s="162"/>
      <c r="E9" s="162"/>
      <c r="F9" s="162"/>
      <c r="G9" s="162"/>
      <c r="H9" s="162"/>
      <c r="I9" s="162"/>
      <c r="J9" s="162"/>
      <c r="K9" s="162"/>
    </row>
    <row r="10" spans="1:13" ht="26.25" customHeight="1" x14ac:dyDescent="0.2">
      <c r="A10" s="161" t="s">
        <v>78</v>
      </c>
      <c r="B10" s="162"/>
      <c r="C10" s="162"/>
      <c r="D10" s="162"/>
      <c r="E10" s="162"/>
      <c r="F10" s="162"/>
      <c r="G10" s="162"/>
      <c r="H10" s="162"/>
      <c r="I10" s="162"/>
      <c r="J10" s="162"/>
      <c r="K10" s="162"/>
    </row>
    <row r="11" spans="1:13" s="1" customFormat="1" ht="15.75" x14ac:dyDescent="0.25">
      <c r="A11" s="88">
        <v>1</v>
      </c>
      <c r="B11" s="99" t="s">
        <v>20</v>
      </c>
      <c r="C11" s="16"/>
      <c r="D11" s="16"/>
      <c r="E11" s="16"/>
      <c r="F11" s="16"/>
      <c r="G11" s="16"/>
      <c r="H11" s="16"/>
      <c r="I11" s="17"/>
      <c r="J11" s="17"/>
      <c r="K11" s="17"/>
    </row>
    <row r="12" spans="1:13" s="1" customFormat="1" ht="40.5" customHeight="1" x14ac:dyDescent="0.25">
      <c r="A12" s="97" t="s">
        <v>21</v>
      </c>
      <c r="B12" s="16" t="s">
        <v>137</v>
      </c>
      <c r="C12" s="88">
        <v>3</v>
      </c>
      <c r="D12" s="88"/>
      <c r="E12" s="88">
        <f>SUM(C12:D12)</f>
        <v>3</v>
      </c>
      <c r="F12" s="88">
        <v>2</v>
      </c>
      <c r="G12" s="88"/>
      <c r="H12" s="88">
        <f>SUM(F12:G12)</f>
        <v>2</v>
      </c>
      <c r="I12" s="89">
        <f>F12-C12</f>
        <v>-1</v>
      </c>
      <c r="J12" s="89">
        <f t="shared" ref="J12:K12" si="0">G12-D12</f>
        <v>0</v>
      </c>
      <c r="K12" s="89">
        <f t="shared" si="0"/>
        <v>-1</v>
      </c>
    </row>
    <row r="13" spans="1:13" s="1" customFormat="1" ht="40.5" customHeight="1" x14ac:dyDescent="0.25">
      <c r="A13" s="97" t="s">
        <v>43</v>
      </c>
      <c r="B13" s="16" t="s">
        <v>138</v>
      </c>
      <c r="C13" s="88">
        <v>7</v>
      </c>
      <c r="D13" s="88"/>
      <c r="E13" s="88">
        <f t="shared" ref="E13:E18" si="1">SUM(C13:D13)</f>
        <v>7</v>
      </c>
      <c r="F13" s="88">
        <v>6</v>
      </c>
      <c r="G13" s="88"/>
      <c r="H13" s="88">
        <f t="shared" ref="H13:H18" si="2">SUM(F13:G13)</f>
        <v>6</v>
      </c>
      <c r="I13" s="89">
        <f t="shared" ref="I13:I18" si="3">F13-C13</f>
        <v>-1</v>
      </c>
      <c r="J13" s="89">
        <f t="shared" ref="J13:J18" si="4">G13-D13</f>
        <v>0</v>
      </c>
      <c r="K13" s="89">
        <f t="shared" ref="K13:K18" si="5">H13-E13</f>
        <v>-1</v>
      </c>
    </row>
    <row r="14" spans="1:13" s="1" customFormat="1" ht="52.5" customHeight="1" x14ac:dyDescent="0.25">
      <c r="A14" s="97" t="s">
        <v>45</v>
      </c>
      <c r="B14" s="16" t="s">
        <v>139</v>
      </c>
      <c r="C14" s="88">
        <v>0</v>
      </c>
      <c r="D14" s="88"/>
      <c r="E14" s="88">
        <f t="shared" si="1"/>
        <v>0</v>
      </c>
      <c r="F14" s="88">
        <v>0</v>
      </c>
      <c r="G14" s="88"/>
      <c r="H14" s="88">
        <f t="shared" si="2"/>
        <v>0</v>
      </c>
      <c r="I14" s="89">
        <f t="shared" si="3"/>
        <v>0</v>
      </c>
      <c r="J14" s="89">
        <f t="shared" si="4"/>
        <v>0</v>
      </c>
      <c r="K14" s="89">
        <f t="shared" si="5"/>
        <v>0</v>
      </c>
    </row>
    <row r="15" spans="1:13" s="1" customFormat="1" ht="82.5" customHeight="1" x14ac:dyDescent="0.25">
      <c r="A15" s="97" t="s">
        <v>132</v>
      </c>
      <c r="B15" s="16" t="s">
        <v>140</v>
      </c>
      <c r="C15" s="88">
        <v>15.07</v>
      </c>
      <c r="D15" s="88"/>
      <c r="E15" s="88">
        <f t="shared" si="1"/>
        <v>15.07</v>
      </c>
      <c r="F15" s="88">
        <v>14.55</v>
      </c>
      <c r="G15" s="88"/>
      <c r="H15" s="88">
        <f t="shared" si="2"/>
        <v>14.55</v>
      </c>
      <c r="I15" s="89">
        <f t="shared" si="3"/>
        <v>-0.51999999999999957</v>
      </c>
      <c r="J15" s="89">
        <f t="shared" si="4"/>
        <v>0</v>
      </c>
      <c r="K15" s="89">
        <f t="shared" si="5"/>
        <v>-0.51999999999999957</v>
      </c>
    </row>
    <row r="16" spans="1:13" s="1" customFormat="1" ht="50.25" customHeight="1" x14ac:dyDescent="0.25">
      <c r="A16" s="97" t="s">
        <v>136</v>
      </c>
      <c r="B16" s="16" t="s">
        <v>141</v>
      </c>
      <c r="C16" s="88">
        <v>3</v>
      </c>
      <c r="D16" s="88"/>
      <c r="E16" s="88">
        <f t="shared" si="1"/>
        <v>3</v>
      </c>
      <c r="F16" s="88">
        <v>3</v>
      </c>
      <c r="G16" s="88"/>
      <c r="H16" s="88">
        <f t="shared" si="2"/>
        <v>3</v>
      </c>
      <c r="I16" s="89">
        <f t="shared" si="3"/>
        <v>0</v>
      </c>
      <c r="J16" s="89">
        <f t="shared" si="4"/>
        <v>0</v>
      </c>
      <c r="K16" s="89">
        <f t="shared" si="5"/>
        <v>0</v>
      </c>
    </row>
    <row r="17" spans="1:11" s="1" customFormat="1" ht="36" customHeight="1" x14ac:dyDescent="0.25">
      <c r="A17" s="97" t="s">
        <v>142</v>
      </c>
      <c r="B17" s="16" t="s">
        <v>144</v>
      </c>
      <c r="C17" s="88">
        <v>18.760000000000002</v>
      </c>
      <c r="D17" s="88"/>
      <c r="E17" s="88">
        <f t="shared" si="1"/>
        <v>18.760000000000002</v>
      </c>
      <c r="F17" s="88">
        <v>19.78</v>
      </c>
      <c r="G17" s="88"/>
      <c r="H17" s="88">
        <f t="shared" si="2"/>
        <v>19.78</v>
      </c>
      <c r="I17" s="89">
        <f t="shared" si="3"/>
        <v>1.0199999999999996</v>
      </c>
      <c r="J17" s="89">
        <f t="shared" si="4"/>
        <v>0</v>
      </c>
      <c r="K17" s="89">
        <f t="shared" si="5"/>
        <v>1.0199999999999996</v>
      </c>
    </row>
    <row r="18" spans="1:11" s="1" customFormat="1" ht="57.75" customHeight="1" x14ac:dyDescent="0.25">
      <c r="A18" s="97" t="s">
        <v>143</v>
      </c>
      <c r="B18" s="16" t="s">
        <v>145</v>
      </c>
      <c r="C18" s="88">
        <v>36.57</v>
      </c>
      <c r="D18" s="88"/>
      <c r="E18" s="88">
        <f t="shared" si="1"/>
        <v>36.57</v>
      </c>
      <c r="F18" s="88">
        <v>37.33</v>
      </c>
      <c r="G18" s="88"/>
      <c r="H18" s="88">
        <f t="shared" si="2"/>
        <v>37.33</v>
      </c>
      <c r="I18" s="89">
        <f t="shared" si="3"/>
        <v>0.75999999999999801</v>
      </c>
      <c r="J18" s="89">
        <f t="shared" si="4"/>
        <v>0</v>
      </c>
      <c r="K18" s="89">
        <f t="shared" si="5"/>
        <v>0.75999999999999801</v>
      </c>
    </row>
    <row r="19" spans="1:11" s="1" customFormat="1" ht="40.5" customHeight="1" x14ac:dyDescent="0.25">
      <c r="A19" s="152" t="s">
        <v>161</v>
      </c>
      <c r="B19" s="153"/>
      <c r="C19" s="153"/>
      <c r="D19" s="153"/>
      <c r="E19" s="153"/>
      <c r="F19" s="153"/>
      <c r="G19" s="153"/>
      <c r="H19" s="153"/>
      <c r="I19" s="153"/>
      <c r="J19" s="153"/>
      <c r="K19" s="154"/>
    </row>
    <row r="20" spans="1:11" s="1" customFormat="1" ht="18.75" customHeight="1" x14ac:dyDescent="0.25">
      <c r="A20" s="88">
        <v>2</v>
      </c>
      <c r="B20" s="99" t="s">
        <v>22</v>
      </c>
      <c r="C20" s="16"/>
      <c r="D20" s="16"/>
      <c r="E20" s="16"/>
      <c r="F20" s="16"/>
      <c r="G20" s="16"/>
      <c r="H20" s="16"/>
      <c r="I20" s="17"/>
      <c r="J20" s="17"/>
      <c r="K20" s="17"/>
    </row>
    <row r="21" spans="1:11" s="1" customFormat="1" ht="27.75" customHeight="1" x14ac:dyDescent="0.25">
      <c r="A21" s="22" t="s">
        <v>23</v>
      </c>
      <c r="B21" s="15" t="s">
        <v>146</v>
      </c>
      <c r="C21" s="88">
        <v>121</v>
      </c>
      <c r="D21" s="88"/>
      <c r="E21" s="88">
        <f>SUM(C21:D21)</f>
        <v>121</v>
      </c>
      <c r="F21" s="88">
        <v>112</v>
      </c>
      <c r="G21" s="88"/>
      <c r="H21" s="88">
        <f>SUM(F21:G21)</f>
        <v>112</v>
      </c>
      <c r="I21" s="89">
        <f t="shared" ref="I21" si="6">F21-C21</f>
        <v>-9</v>
      </c>
      <c r="J21" s="89">
        <f t="shared" ref="J21" si="7">G21-D21</f>
        <v>0</v>
      </c>
      <c r="K21" s="89">
        <f t="shared" ref="K21" si="8">H21-E21</f>
        <v>-9</v>
      </c>
    </row>
    <row r="22" spans="1:11" s="1" customFormat="1" ht="25.5" customHeight="1" x14ac:dyDescent="0.25">
      <c r="A22" s="22" t="s">
        <v>24</v>
      </c>
      <c r="B22" s="15" t="s">
        <v>147</v>
      </c>
      <c r="C22" s="88">
        <v>130</v>
      </c>
      <c r="D22" s="88"/>
      <c r="E22" s="88">
        <f>SUM(C22:D22)</f>
        <v>130</v>
      </c>
      <c r="F22" s="88">
        <v>125</v>
      </c>
      <c r="G22" s="88"/>
      <c r="H22" s="88">
        <f>SUM(F22:G22)</f>
        <v>125</v>
      </c>
      <c r="I22" s="100">
        <f t="shared" ref="I22" si="9">F22-C22</f>
        <v>-5</v>
      </c>
      <c r="J22" s="100">
        <f t="shared" ref="J22" si="10">G22-D22</f>
        <v>0</v>
      </c>
      <c r="K22" s="100">
        <f t="shared" ref="K22" si="11">H22-E22</f>
        <v>-5</v>
      </c>
    </row>
    <row r="23" spans="1:11" s="1" customFormat="1" ht="19.5" customHeight="1" x14ac:dyDescent="0.25">
      <c r="A23" s="22" t="s">
        <v>57</v>
      </c>
      <c r="B23" s="23" t="s">
        <v>148</v>
      </c>
      <c r="C23" s="24">
        <f>2665718/112</f>
        <v>23801.053571428572</v>
      </c>
      <c r="D23" s="24">
        <f>227167/112</f>
        <v>2028.2767857142858</v>
      </c>
      <c r="E23" s="24">
        <f>2892885/112</f>
        <v>25829.330357142859</v>
      </c>
      <c r="F23" s="24">
        <f>'5.3 Показники'!F20</f>
        <v>26405.288839285713</v>
      </c>
      <c r="G23" s="24">
        <f>'5.3 Показники'!G20</f>
        <v>1898.7703571428572</v>
      </c>
      <c r="H23" s="24">
        <f>'5.3 Показники'!H20</f>
        <v>28304.05919642857</v>
      </c>
      <c r="I23" s="100">
        <f t="shared" ref="I23" si="12">F23-C23</f>
        <v>2604.2352678571406</v>
      </c>
      <c r="J23" s="100">
        <f t="shared" ref="J23" si="13">G23-D23</f>
        <v>-129.50642857142861</v>
      </c>
      <c r="K23" s="100">
        <f t="shared" ref="K23" si="14">H23-E23</f>
        <v>2474.7288392857117</v>
      </c>
    </row>
    <row r="24" spans="1:11" s="1" customFormat="1" ht="30" customHeight="1" x14ac:dyDescent="0.25">
      <c r="A24" s="116" t="s">
        <v>162</v>
      </c>
      <c r="B24" s="117"/>
      <c r="C24" s="117"/>
      <c r="D24" s="117"/>
      <c r="E24" s="117"/>
      <c r="F24" s="117"/>
      <c r="G24" s="117"/>
      <c r="H24" s="117"/>
      <c r="I24" s="117"/>
      <c r="J24" s="117"/>
      <c r="K24" s="118"/>
    </row>
    <row r="25" spans="1:11" s="1" customFormat="1" ht="20.25" customHeight="1" x14ac:dyDescent="0.25">
      <c r="A25" s="88">
        <v>3</v>
      </c>
      <c r="B25" s="99" t="s">
        <v>25</v>
      </c>
      <c r="C25" s="16"/>
      <c r="D25" s="16"/>
      <c r="E25" s="16"/>
      <c r="F25" s="16"/>
      <c r="G25" s="16"/>
      <c r="H25" s="16"/>
      <c r="I25" s="17"/>
      <c r="J25" s="17"/>
      <c r="K25" s="17"/>
    </row>
    <row r="26" spans="1:11" s="1" customFormat="1" ht="20.25" customHeight="1" x14ac:dyDescent="0.25">
      <c r="A26" s="22" t="s">
        <v>26</v>
      </c>
      <c r="B26" s="23" t="s">
        <v>150</v>
      </c>
      <c r="C26" s="24">
        <v>16200</v>
      </c>
      <c r="D26" s="24"/>
      <c r="E26" s="24">
        <f>SUM(C26:D26)</f>
        <v>16200</v>
      </c>
      <c r="F26" s="24">
        <f>'5.3 Показники'!F23</f>
        <v>15658</v>
      </c>
      <c r="G26" s="24"/>
      <c r="H26" s="24">
        <f>SUM(F26:G26)</f>
        <v>15658</v>
      </c>
      <c r="I26" s="100">
        <f t="shared" ref="I26" si="15">F26-C26</f>
        <v>-542</v>
      </c>
      <c r="J26" s="100">
        <f t="shared" ref="J26" si="16">G26-D26</f>
        <v>0</v>
      </c>
      <c r="K26" s="100">
        <f t="shared" ref="K26" si="17">H26-E26</f>
        <v>-542</v>
      </c>
    </row>
    <row r="27" spans="1:11" s="1" customFormat="1" ht="29.25" customHeight="1" x14ac:dyDescent="0.25">
      <c r="A27" s="128" t="s">
        <v>163</v>
      </c>
      <c r="B27" s="128"/>
      <c r="C27" s="128"/>
      <c r="D27" s="128"/>
      <c r="E27" s="128"/>
      <c r="F27" s="128"/>
      <c r="G27" s="128"/>
      <c r="H27" s="128"/>
      <c r="I27" s="17"/>
      <c r="J27" s="17"/>
      <c r="K27" s="17"/>
    </row>
    <row r="28" spans="1:11" s="1" customFormat="1" ht="15.75" x14ac:dyDescent="0.25">
      <c r="A28" s="88">
        <v>4</v>
      </c>
      <c r="B28" s="99" t="s">
        <v>28</v>
      </c>
      <c r="C28" s="16"/>
      <c r="D28" s="16"/>
      <c r="E28" s="16"/>
      <c r="F28" s="16"/>
      <c r="G28" s="16"/>
      <c r="H28" s="16"/>
      <c r="I28" s="17"/>
      <c r="J28" s="17"/>
      <c r="K28" s="17"/>
    </row>
    <row r="29" spans="1:11" s="1" customFormat="1" ht="23.25" customHeight="1" x14ac:dyDescent="0.25">
      <c r="A29" s="22" t="s">
        <v>152</v>
      </c>
      <c r="B29" s="23" t="s">
        <v>154</v>
      </c>
      <c r="C29" s="24">
        <v>169</v>
      </c>
      <c r="D29" s="24"/>
      <c r="E29" s="24">
        <f>SUM(C29:D29)</f>
        <v>169</v>
      </c>
      <c r="F29" s="24">
        <v>158</v>
      </c>
      <c r="G29" s="24"/>
      <c r="H29" s="24">
        <v>158</v>
      </c>
      <c r="I29" s="100">
        <f t="shared" ref="I29" si="18">F29-C29</f>
        <v>-11</v>
      </c>
      <c r="J29" s="100">
        <f t="shared" ref="J29" si="19">G29-D29</f>
        <v>0</v>
      </c>
      <c r="K29" s="100">
        <f t="shared" ref="K29" si="20">H29-E29</f>
        <v>-11</v>
      </c>
    </row>
    <row r="30" spans="1:11" s="1" customFormat="1" ht="34.5" customHeight="1" x14ac:dyDescent="0.25">
      <c r="A30" s="22" t="s">
        <v>153</v>
      </c>
      <c r="B30" s="23" t="s">
        <v>155</v>
      </c>
      <c r="C30" s="24">
        <f t="shared" ref="C30:H30" si="21">C21/C22*100</f>
        <v>93.07692307692308</v>
      </c>
      <c r="D30" s="24"/>
      <c r="E30" s="24">
        <f t="shared" si="21"/>
        <v>93.07692307692308</v>
      </c>
      <c r="F30" s="24">
        <f t="shared" si="21"/>
        <v>89.600000000000009</v>
      </c>
      <c r="G30" s="24"/>
      <c r="H30" s="24">
        <f t="shared" si="21"/>
        <v>89.600000000000009</v>
      </c>
      <c r="I30" s="100">
        <f t="shared" ref="I30" si="22">F30-C30</f>
        <v>-3.4769230769230717</v>
      </c>
      <c r="J30" s="100">
        <f t="shared" ref="J30" si="23">G30-D30</f>
        <v>0</v>
      </c>
      <c r="K30" s="100">
        <f t="shared" ref="K30" si="24">H30-E30</f>
        <v>-3.4769230769230717</v>
      </c>
    </row>
    <row r="31" spans="1:11" x14ac:dyDescent="0.2">
      <c r="B31" s="67" t="s">
        <v>80</v>
      </c>
    </row>
    <row r="32" spans="1:11" x14ac:dyDescent="0.2">
      <c r="B32" s="57" t="s">
        <v>83</v>
      </c>
    </row>
    <row r="33" spans="1:11" x14ac:dyDescent="0.2">
      <c r="B33" s="68"/>
    </row>
    <row r="34" spans="1:11" x14ac:dyDescent="0.2">
      <c r="B34" s="68"/>
    </row>
    <row r="35" spans="1:11" ht="13.5" x14ac:dyDescent="0.25">
      <c r="B35" s="69"/>
      <c r="C35" s="70"/>
      <c r="D35" s="70"/>
      <c r="E35" s="70"/>
      <c r="F35" s="70"/>
      <c r="G35" s="70"/>
      <c r="H35" s="70"/>
      <c r="I35" s="70"/>
      <c r="J35" s="70"/>
    </row>
    <row r="36" spans="1:11" s="71" customFormat="1" ht="13.5" x14ac:dyDescent="0.25">
      <c r="B36" s="149"/>
      <c r="C36" s="149"/>
      <c r="D36" s="149"/>
      <c r="E36" s="149"/>
      <c r="F36" s="149"/>
      <c r="G36" s="149"/>
      <c r="H36" s="149"/>
      <c r="I36" s="149"/>
      <c r="J36" s="149"/>
      <c r="K36" s="149"/>
    </row>
    <row r="37" spans="1:11" ht="13.5" x14ac:dyDescent="0.25">
      <c r="B37" s="149"/>
      <c r="C37" s="149"/>
      <c r="D37" s="149"/>
      <c r="E37" s="149"/>
      <c r="F37" s="149"/>
      <c r="G37" s="149"/>
      <c r="H37" s="149"/>
      <c r="I37" s="149"/>
      <c r="J37" s="149"/>
      <c r="K37" s="149"/>
    </row>
    <row r="38" spans="1:11" ht="13.5" x14ac:dyDescent="0.25">
      <c r="A38" s="55"/>
      <c r="B38" s="149"/>
      <c r="C38" s="149"/>
      <c r="D38" s="149"/>
      <c r="E38" s="149"/>
      <c r="F38" s="149"/>
      <c r="G38" s="149"/>
      <c r="H38" s="149"/>
      <c r="I38" s="149"/>
      <c r="J38" s="149"/>
      <c r="K38" s="149"/>
    </row>
    <row r="39" spans="1:11" x14ac:dyDescent="0.2">
      <c r="A39" s="55"/>
      <c r="B39" s="93"/>
      <c r="C39" s="151"/>
      <c r="D39" s="151"/>
      <c r="E39" s="151"/>
      <c r="F39" s="55"/>
      <c r="G39" s="55"/>
    </row>
    <row r="40" spans="1:11" x14ac:dyDescent="0.2">
      <c r="A40" s="55"/>
      <c r="B40" s="55"/>
      <c r="C40" s="150"/>
      <c r="D40" s="150"/>
      <c r="E40" s="150"/>
      <c r="F40" s="55"/>
      <c r="G40" s="55"/>
    </row>
    <row r="41" spans="1:11" ht="15" x14ac:dyDescent="0.2">
      <c r="A41" s="55"/>
      <c r="B41" s="94"/>
      <c r="C41" s="55"/>
      <c r="D41" s="55"/>
      <c r="E41" s="55"/>
      <c r="F41" s="55"/>
      <c r="G41" s="55"/>
    </row>
    <row r="42" spans="1:11" x14ac:dyDescent="0.2">
      <c r="A42" s="55"/>
      <c r="B42" s="93"/>
      <c r="C42" s="151"/>
      <c r="D42" s="151"/>
      <c r="E42" s="151"/>
      <c r="F42" s="55"/>
      <c r="G42" s="55"/>
    </row>
    <row r="43" spans="1:11" x14ac:dyDescent="0.2">
      <c r="A43" s="55"/>
      <c r="B43" s="55"/>
      <c r="C43" s="150"/>
      <c r="D43" s="150"/>
      <c r="E43" s="150"/>
      <c r="F43" s="55"/>
      <c r="G43" s="55"/>
    </row>
    <row r="44" spans="1:11" x14ac:dyDescent="0.2">
      <c r="B44" s="72"/>
      <c r="C44" s="72"/>
      <c r="D44" s="72"/>
      <c r="E44" s="72"/>
    </row>
    <row r="45" spans="1:11" x14ac:dyDescent="0.2">
      <c r="B45" s="72"/>
      <c r="C45" s="72"/>
      <c r="D45" s="72"/>
      <c r="E45" s="72"/>
    </row>
    <row r="46" spans="1:11" x14ac:dyDescent="0.2">
      <c r="B46" s="72"/>
      <c r="C46" s="72"/>
      <c r="D46" s="72"/>
      <c r="E46" s="72"/>
    </row>
  </sheetData>
  <mergeCells count="17">
    <mergeCell ref="A19:K19"/>
    <mergeCell ref="A24:K24"/>
    <mergeCell ref="A2:F2"/>
    <mergeCell ref="C4:E4"/>
    <mergeCell ref="F4:H4"/>
    <mergeCell ref="I4:K4"/>
    <mergeCell ref="A8:K8"/>
    <mergeCell ref="A9:K9"/>
    <mergeCell ref="A10:K10"/>
    <mergeCell ref="A27:H27"/>
    <mergeCell ref="B38:K38"/>
    <mergeCell ref="B36:K36"/>
    <mergeCell ref="B37:K37"/>
    <mergeCell ref="C43:E43"/>
    <mergeCell ref="C39:E39"/>
    <mergeCell ref="C40:E40"/>
    <mergeCell ref="C42:E42"/>
  </mergeCells>
  <pageMargins left="0.27559055118110237" right="0.27559055118110237" top="0.27559055118110237" bottom="0.27559055118110237" header="0.51181102362204722" footer="0.51181102362204722"/>
  <pageSetup paperSize="9" fitToHeight="2" pageOrder="overThenDown"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topLeftCell="B13" zoomScale="96" zoomScaleNormal="96" zoomScaleSheetLayoutView="100" workbookViewId="0">
      <selection activeCell="F38" sqref="F38"/>
    </sheetView>
  </sheetViews>
  <sheetFormatPr defaultRowHeight="12.75" x14ac:dyDescent="0.2"/>
  <cols>
    <col min="1" max="1" width="8.85546875" style="57" hidden="1" customWidth="1"/>
    <col min="2" max="2" width="5.85546875" style="57" customWidth="1"/>
    <col min="3" max="4" width="10.7109375" style="57" customWidth="1"/>
    <col min="5" max="5" width="18.85546875" style="57" customWidth="1"/>
    <col min="6" max="6" width="22.85546875" style="57" customWidth="1"/>
    <col min="7" max="7" width="26.85546875" style="57" customWidth="1"/>
    <col min="8" max="8" width="25" style="57" customWidth="1"/>
    <col min="9" max="9" width="21.7109375" style="57" customWidth="1"/>
    <col min="10" max="10" width="20.85546875" style="57" customWidth="1"/>
    <col min="11" max="11" width="20.5703125" style="57" customWidth="1"/>
    <col min="12" max="256" width="9.140625" style="57"/>
    <col min="257" max="257" width="0" style="57" hidden="1" customWidth="1"/>
    <col min="258" max="258" width="5.85546875" style="57" customWidth="1"/>
    <col min="259" max="260" width="10.7109375" style="57" customWidth="1"/>
    <col min="261" max="261" width="18.85546875" style="57" customWidth="1"/>
    <col min="262" max="262" width="22.85546875" style="57" customWidth="1"/>
    <col min="263" max="263" width="26.85546875" style="57" customWidth="1"/>
    <col min="264" max="264" width="25" style="57" customWidth="1"/>
    <col min="265" max="265" width="21.7109375" style="57" customWidth="1"/>
    <col min="266" max="266" width="20.85546875" style="57" customWidth="1"/>
    <col min="267" max="267" width="20.5703125" style="57" customWidth="1"/>
    <col min="268" max="512" width="9.140625" style="57"/>
    <col min="513" max="513" width="0" style="57" hidden="1" customWidth="1"/>
    <col min="514" max="514" width="5.85546875" style="57" customWidth="1"/>
    <col min="515" max="516" width="10.7109375" style="57" customWidth="1"/>
    <col min="517" max="517" width="18.85546875" style="57" customWidth="1"/>
    <col min="518" max="518" width="22.85546875" style="57" customWidth="1"/>
    <col min="519" max="519" width="26.85546875" style="57" customWidth="1"/>
    <col min="520" max="520" width="25" style="57" customWidth="1"/>
    <col min="521" max="521" width="21.7109375" style="57" customWidth="1"/>
    <col min="522" max="522" width="20.85546875" style="57" customWidth="1"/>
    <col min="523" max="523" width="20.5703125" style="57" customWidth="1"/>
    <col min="524" max="768" width="9.140625" style="57"/>
    <col min="769" max="769" width="0" style="57" hidden="1" customWidth="1"/>
    <col min="770" max="770" width="5.85546875" style="57" customWidth="1"/>
    <col min="771" max="772" width="10.7109375" style="57" customWidth="1"/>
    <col min="773" max="773" width="18.85546875" style="57" customWidth="1"/>
    <col min="774" max="774" width="22.85546875" style="57" customWidth="1"/>
    <col min="775" max="775" width="26.85546875" style="57" customWidth="1"/>
    <col min="776" max="776" width="25" style="57" customWidth="1"/>
    <col min="777" max="777" width="21.7109375" style="57" customWidth="1"/>
    <col min="778" max="778" width="20.85546875" style="57" customWidth="1"/>
    <col min="779" max="779" width="20.5703125" style="57" customWidth="1"/>
    <col min="780" max="1024" width="9.140625" style="57"/>
    <col min="1025" max="1025" width="0" style="57" hidden="1" customWidth="1"/>
    <col min="1026" max="1026" width="5.85546875" style="57" customWidth="1"/>
    <col min="1027" max="1028" width="10.7109375" style="57" customWidth="1"/>
    <col min="1029" max="1029" width="18.85546875" style="57" customWidth="1"/>
    <col min="1030" max="1030" width="22.85546875" style="57" customWidth="1"/>
    <col min="1031" max="1031" width="26.85546875" style="57" customWidth="1"/>
    <col min="1032" max="1032" width="25" style="57" customWidth="1"/>
    <col min="1033" max="1033" width="21.7109375" style="57" customWidth="1"/>
    <col min="1034" max="1034" width="20.85546875" style="57" customWidth="1"/>
    <col min="1035" max="1035" width="20.5703125" style="57" customWidth="1"/>
    <col min="1036" max="1280" width="9.140625" style="57"/>
    <col min="1281" max="1281" width="0" style="57" hidden="1" customWidth="1"/>
    <col min="1282" max="1282" width="5.85546875" style="57" customWidth="1"/>
    <col min="1283" max="1284" width="10.7109375" style="57" customWidth="1"/>
    <col min="1285" max="1285" width="18.85546875" style="57" customWidth="1"/>
    <col min="1286" max="1286" width="22.85546875" style="57" customWidth="1"/>
    <col min="1287" max="1287" width="26.85546875" style="57" customWidth="1"/>
    <col min="1288" max="1288" width="25" style="57" customWidth="1"/>
    <col min="1289" max="1289" width="21.7109375" style="57" customWidth="1"/>
    <col min="1290" max="1290" width="20.85546875" style="57" customWidth="1"/>
    <col min="1291" max="1291" width="20.5703125" style="57" customWidth="1"/>
    <col min="1292" max="1536" width="9.140625" style="57"/>
    <col min="1537" max="1537" width="0" style="57" hidden="1" customWidth="1"/>
    <col min="1538" max="1538" width="5.85546875" style="57" customWidth="1"/>
    <col min="1539" max="1540" width="10.7109375" style="57" customWidth="1"/>
    <col min="1541" max="1541" width="18.85546875" style="57" customWidth="1"/>
    <col min="1542" max="1542" width="22.85546875" style="57" customWidth="1"/>
    <col min="1543" max="1543" width="26.85546875" style="57" customWidth="1"/>
    <col min="1544" max="1544" width="25" style="57" customWidth="1"/>
    <col min="1545" max="1545" width="21.7109375" style="57" customWidth="1"/>
    <col min="1546" max="1546" width="20.85546875" style="57" customWidth="1"/>
    <col min="1547" max="1547" width="20.5703125" style="57" customWidth="1"/>
    <col min="1548" max="1792" width="9.140625" style="57"/>
    <col min="1793" max="1793" width="0" style="57" hidden="1" customWidth="1"/>
    <col min="1794" max="1794" width="5.85546875" style="57" customWidth="1"/>
    <col min="1795" max="1796" width="10.7109375" style="57" customWidth="1"/>
    <col min="1797" max="1797" width="18.85546875" style="57" customWidth="1"/>
    <col min="1798" max="1798" width="22.85546875" style="57" customWidth="1"/>
    <col min="1799" max="1799" width="26.85546875" style="57" customWidth="1"/>
    <col min="1800" max="1800" width="25" style="57" customWidth="1"/>
    <col min="1801" max="1801" width="21.7109375" style="57" customWidth="1"/>
    <col min="1802" max="1802" width="20.85546875" style="57" customWidth="1"/>
    <col min="1803" max="1803" width="20.5703125" style="57" customWidth="1"/>
    <col min="1804" max="2048" width="9.140625" style="57"/>
    <col min="2049" max="2049" width="0" style="57" hidden="1" customWidth="1"/>
    <col min="2050" max="2050" width="5.85546875" style="57" customWidth="1"/>
    <col min="2051" max="2052" width="10.7109375" style="57" customWidth="1"/>
    <col min="2053" max="2053" width="18.85546875" style="57" customWidth="1"/>
    <col min="2054" max="2054" width="22.85546875" style="57" customWidth="1"/>
    <col min="2055" max="2055" width="26.85546875" style="57" customWidth="1"/>
    <col min="2056" max="2056" width="25" style="57" customWidth="1"/>
    <col min="2057" max="2057" width="21.7109375" style="57" customWidth="1"/>
    <col min="2058" max="2058" width="20.85546875" style="57" customWidth="1"/>
    <col min="2059" max="2059" width="20.5703125" style="57" customWidth="1"/>
    <col min="2060" max="2304" width="9.140625" style="57"/>
    <col min="2305" max="2305" width="0" style="57" hidden="1" customWidth="1"/>
    <col min="2306" max="2306" width="5.85546875" style="57" customWidth="1"/>
    <col min="2307" max="2308" width="10.7109375" style="57" customWidth="1"/>
    <col min="2309" max="2309" width="18.85546875" style="57" customWidth="1"/>
    <col min="2310" max="2310" width="22.85546875" style="57" customWidth="1"/>
    <col min="2311" max="2311" width="26.85546875" style="57" customWidth="1"/>
    <col min="2312" max="2312" width="25" style="57" customWidth="1"/>
    <col min="2313" max="2313" width="21.7109375" style="57" customWidth="1"/>
    <col min="2314" max="2314" width="20.85546875" style="57" customWidth="1"/>
    <col min="2315" max="2315" width="20.5703125" style="57" customWidth="1"/>
    <col min="2316" max="2560" width="9.140625" style="57"/>
    <col min="2561" max="2561" width="0" style="57" hidden="1" customWidth="1"/>
    <col min="2562" max="2562" width="5.85546875" style="57" customWidth="1"/>
    <col min="2563" max="2564" width="10.7109375" style="57" customWidth="1"/>
    <col min="2565" max="2565" width="18.85546875" style="57" customWidth="1"/>
    <col min="2566" max="2566" width="22.85546875" style="57" customWidth="1"/>
    <col min="2567" max="2567" width="26.85546875" style="57" customWidth="1"/>
    <col min="2568" max="2568" width="25" style="57" customWidth="1"/>
    <col min="2569" max="2569" width="21.7109375" style="57" customWidth="1"/>
    <col min="2570" max="2570" width="20.85546875" style="57" customWidth="1"/>
    <col min="2571" max="2571" width="20.5703125" style="57" customWidth="1"/>
    <col min="2572" max="2816" width="9.140625" style="57"/>
    <col min="2817" max="2817" width="0" style="57" hidden="1" customWidth="1"/>
    <col min="2818" max="2818" width="5.85546875" style="57" customWidth="1"/>
    <col min="2819" max="2820" width="10.7109375" style="57" customWidth="1"/>
    <col min="2821" max="2821" width="18.85546875" style="57" customWidth="1"/>
    <col min="2822" max="2822" width="22.85546875" style="57" customWidth="1"/>
    <col min="2823" max="2823" width="26.85546875" style="57" customWidth="1"/>
    <col min="2824" max="2824" width="25" style="57" customWidth="1"/>
    <col min="2825" max="2825" width="21.7109375" style="57" customWidth="1"/>
    <col min="2826" max="2826" width="20.85546875" style="57" customWidth="1"/>
    <col min="2827" max="2827" width="20.5703125" style="57" customWidth="1"/>
    <col min="2828" max="3072" width="9.140625" style="57"/>
    <col min="3073" max="3073" width="0" style="57" hidden="1" customWidth="1"/>
    <col min="3074" max="3074" width="5.85546875" style="57" customWidth="1"/>
    <col min="3075" max="3076" width="10.7109375" style="57" customWidth="1"/>
    <col min="3077" max="3077" width="18.85546875" style="57" customWidth="1"/>
    <col min="3078" max="3078" width="22.85546875" style="57" customWidth="1"/>
    <col min="3079" max="3079" width="26.85546875" style="57" customWidth="1"/>
    <col min="3080" max="3080" width="25" style="57" customWidth="1"/>
    <col min="3081" max="3081" width="21.7109375" style="57" customWidth="1"/>
    <col min="3082" max="3082" width="20.85546875" style="57" customWidth="1"/>
    <col min="3083" max="3083" width="20.5703125" style="57" customWidth="1"/>
    <col min="3084" max="3328" width="9.140625" style="57"/>
    <col min="3329" max="3329" width="0" style="57" hidden="1" customWidth="1"/>
    <col min="3330" max="3330" width="5.85546875" style="57" customWidth="1"/>
    <col min="3331" max="3332" width="10.7109375" style="57" customWidth="1"/>
    <col min="3333" max="3333" width="18.85546875" style="57" customWidth="1"/>
    <col min="3334" max="3334" width="22.85546875" style="57" customWidth="1"/>
    <col min="3335" max="3335" width="26.85546875" style="57" customWidth="1"/>
    <col min="3336" max="3336" width="25" style="57" customWidth="1"/>
    <col min="3337" max="3337" width="21.7109375" style="57" customWidth="1"/>
    <col min="3338" max="3338" width="20.85546875" style="57" customWidth="1"/>
    <col min="3339" max="3339" width="20.5703125" style="57" customWidth="1"/>
    <col min="3340" max="3584" width="9.140625" style="57"/>
    <col min="3585" max="3585" width="0" style="57" hidden="1" customWidth="1"/>
    <col min="3586" max="3586" width="5.85546875" style="57" customWidth="1"/>
    <col min="3587" max="3588" width="10.7109375" style="57" customWidth="1"/>
    <col min="3589" max="3589" width="18.85546875" style="57" customWidth="1"/>
    <col min="3590" max="3590" width="22.85546875" style="57" customWidth="1"/>
    <col min="3591" max="3591" width="26.85546875" style="57" customWidth="1"/>
    <col min="3592" max="3592" width="25" style="57" customWidth="1"/>
    <col min="3593" max="3593" width="21.7109375" style="57" customWidth="1"/>
    <col min="3594" max="3594" width="20.85546875" style="57" customWidth="1"/>
    <col min="3595" max="3595" width="20.5703125" style="57" customWidth="1"/>
    <col min="3596" max="3840" width="9.140625" style="57"/>
    <col min="3841" max="3841" width="0" style="57" hidden="1" customWidth="1"/>
    <col min="3842" max="3842" width="5.85546875" style="57" customWidth="1"/>
    <col min="3843" max="3844" width="10.7109375" style="57" customWidth="1"/>
    <col min="3845" max="3845" width="18.85546875" style="57" customWidth="1"/>
    <col min="3846" max="3846" width="22.85546875" style="57" customWidth="1"/>
    <col min="3847" max="3847" width="26.85546875" style="57" customWidth="1"/>
    <col min="3848" max="3848" width="25" style="57" customWidth="1"/>
    <col min="3849" max="3849" width="21.7109375" style="57" customWidth="1"/>
    <col min="3850" max="3850" width="20.85546875" style="57" customWidth="1"/>
    <col min="3851" max="3851" width="20.5703125" style="57" customWidth="1"/>
    <col min="3852" max="4096" width="9.140625" style="57"/>
    <col min="4097" max="4097" width="0" style="57" hidden="1" customWidth="1"/>
    <col min="4098" max="4098" width="5.85546875" style="57" customWidth="1"/>
    <col min="4099" max="4100" width="10.7109375" style="57" customWidth="1"/>
    <col min="4101" max="4101" width="18.85546875" style="57" customWidth="1"/>
    <col min="4102" max="4102" width="22.85546875" style="57" customWidth="1"/>
    <col min="4103" max="4103" width="26.85546875" style="57" customWidth="1"/>
    <col min="4104" max="4104" width="25" style="57" customWidth="1"/>
    <col min="4105" max="4105" width="21.7109375" style="57" customWidth="1"/>
    <col min="4106" max="4106" width="20.85546875" style="57" customWidth="1"/>
    <col min="4107" max="4107" width="20.5703125" style="57" customWidth="1"/>
    <col min="4108" max="4352" width="9.140625" style="57"/>
    <col min="4353" max="4353" width="0" style="57" hidden="1" customWidth="1"/>
    <col min="4354" max="4354" width="5.85546875" style="57" customWidth="1"/>
    <col min="4355" max="4356" width="10.7109375" style="57" customWidth="1"/>
    <col min="4357" max="4357" width="18.85546875" style="57" customWidth="1"/>
    <col min="4358" max="4358" width="22.85546875" style="57" customWidth="1"/>
    <col min="4359" max="4359" width="26.85546875" style="57" customWidth="1"/>
    <col min="4360" max="4360" width="25" style="57" customWidth="1"/>
    <col min="4361" max="4361" width="21.7109375" style="57" customWidth="1"/>
    <col min="4362" max="4362" width="20.85546875" style="57" customWidth="1"/>
    <col min="4363" max="4363" width="20.5703125" style="57" customWidth="1"/>
    <col min="4364" max="4608" width="9.140625" style="57"/>
    <col min="4609" max="4609" width="0" style="57" hidden="1" customWidth="1"/>
    <col min="4610" max="4610" width="5.85546875" style="57" customWidth="1"/>
    <col min="4611" max="4612" width="10.7109375" style="57" customWidth="1"/>
    <col min="4613" max="4613" width="18.85546875" style="57" customWidth="1"/>
    <col min="4614" max="4614" width="22.85546875" style="57" customWidth="1"/>
    <col min="4615" max="4615" width="26.85546875" style="57" customWidth="1"/>
    <col min="4616" max="4616" width="25" style="57" customWidth="1"/>
    <col min="4617" max="4617" width="21.7109375" style="57" customWidth="1"/>
    <col min="4618" max="4618" width="20.85546875" style="57" customWidth="1"/>
    <col min="4619" max="4619" width="20.5703125" style="57" customWidth="1"/>
    <col min="4620" max="4864" width="9.140625" style="57"/>
    <col min="4865" max="4865" width="0" style="57" hidden="1" customWidth="1"/>
    <col min="4866" max="4866" width="5.85546875" style="57" customWidth="1"/>
    <col min="4867" max="4868" width="10.7109375" style="57" customWidth="1"/>
    <col min="4869" max="4869" width="18.85546875" style="57" customWidth="1"/>
    <col min="4870" max="4870" width="22.85546875" style="57" customWidth="1"/>
    <col min="4871" max="4871" width="26.85546875" style="57" customWidth="1"/>
    <col min="4872" max="4872" width="25" style="57" customWidth="1"/>
    <col min="4873" max="4873" width="21.7109375" style="57" customWidth="1"/>
    <col min="4874" max="4874" width="20.85546875" style="57" customWidth="1"/>
    <col min="4875" max="4875" width="20.5703125" style="57" customWidth="1"/>
    <col min="4876" max="5120" width="9.140625" style="57"/>
    <col min="5121" max="5121" width="0" style="57" hidden="1" customWidth="1"/>
    <col min="5122" max="5122" width="5.85546875" style="57" customWidth="1"/>
    <col min="5123" max="5124" width="10.7109375" style="57" customWidth="1"/>
    <col min="5125" max="5125" width="18.85546875" style="57" customWidth="1"/>
    <col min="5126" max="5126" width="22.85546875" style="57" customWidth="1"/>
    <col min="5127" max="5127" width="26.85546875" style="57" customWidth="1"/>
    <col min="5128" max="5128" width="25" style="57" customWidth="1"/>
    <col min="5129" max="5129" width="21.7109375" style="57" customWidth="1"/>
    <col min="5130" max="5130" width="20.85546875" style="57" customWidth="1"/>
    <col min="5131" max="5131" width="20.5703125" style="57" customWidth="1"/>
    <col min="5132" max="5376" width="9.140625" style="57"/>
    <col min="5377" max="5377" width="0" style="57" hidden="1" customWidth="1"/>
    <col min="5378" max="5378" width="5.85546875" style="57" customWidth="1"/>
    <col min="5379" max="5380" width="10.7109375" style="57" customWidth="1"/>
    <col min="5381" max="5381" width="18.85546875" style="57" customWidth="1"/>
    <col min="5382" max="5382" width="22.85546875" style="57" customWidth="1"/>
    <col min="5383" max="5383" width="26.85546875" style="57" customWidth="1"/>
    <col min="5384" max="5384" width="25" style="57" customWidth="1"/>
    <col min="5385" max="5385" width="21.7109375" style="57" customWidth="1"/>
    <col min="5386" max="5386" width="20.85546875" style="57" customWidth="1"/>
    <col min="5387" max="5387" width="20.5703125" style="57" customWidth="1"/>
    <col min="5388" max="5632" width="9.140625" style="57"/>
    <col min="5633" max="5633" width="0" style="57" hidden="1" customWidth="1"/>
    <col min="5634" max="5634" width="5.85546875" style="57" customWidth="1"/>
    <col min="5635" max="5636" width="10.7109375" style="57" customWidth="1"/>
    <col min="5637" max="5637" width="18.85546875" style="57" customWidth="1"/>
    <col min="5638" max="5638" width="22.85546875" style="57" customWidth="1"/>
    <col min="5639" max="5639" width="26.85546875" style="57" customWidth="1"/>
    <col min="5640" max="5640" width="25" style="57" customWidth="1"/>
    <col min="5641" max="5641" width="21.7109375" style="57" customWidth="1"/>
    <col min="5642" max="5642" width="20.85546875" style="57" customWidth="1"/>
    <col min="5643" max="5643" width="20.5703125" style="57" customWidth="1"/>
    <col min="5644" max="5888" width="9.140625" style="57"/>
    <col min="5889" max="5889" width="0" style="57" hidden="1" customWidth="1"/>
    <col min="5890" max="5890" width="5.85546875" style="57" customWidth="1"/>
    <col min="5891" max="5892" width="10.7109375" style="57" customWidth="1"/>
    <col min="5893" max="5893" width="18.85546875" style="57" customWidth="1"/>
    <col min="5894" max="5894" width="22.85546875" style="57" customWidth="1"/>
    <col min="5895" max="5895" width="26.85546875" style="57" customWidth="1"/>
    <col min="5896" max="5896" width="25" style="57" customWidth="1"/>
    <col min="5897" max="5897" width="21.7109375" style="57" customWidth="1"/>
    <col min="5898" max="5898" width="20.85546875" style="57" customWidth="1"/>
    <col min="5899" max="5899" width="20.5703125" style="57" customWidth="1"/>
    <col min="5900" max="6144" width="9.140625" style="57"/>
    <col min="6145" max="6145" width="0" style="57" hidden="1" customWidth="1"/>
    <col min="6146" max="6146" width="5.85546875" style="57" customWidth="1"/>
    <col min="6147" max="6148" width="10.7109375" style="57" customWidth="1"/>
    <col min="6149" max="6149" width="18.85546875" style="57" customWidth="1"/>
    <col min="6150" max="6150" width="22.85546875" style="57" customWidth="1"/>
    <col min="6151" max="6151" width="26.85546875" style="57" customWidth="1"/>
    <col min="6152" max="6152" width="25" style="57" customWidth="1"/>
    <col min="6153" max="6153" width="21.7109375" style="57" customWidth="1"/>
    <col min="6154" max="6154" width="20.85546875" style="57" customWidth="1"/>
    <col min="6155" max="6155" width="20.5703125" style="57" customWidth="1"/>
    <col min="6156" max="6400" width="9.140625" style="57"/>
    <col min="6401" max="6401" width="0" style="57" hidden="1" customWidth="1"/>
    <col min="6402" max="6402" width="5.85546875" style="57" customWidth="1"/>
    <col min="6403" max="6404" width="10.7109375" style="57" customWidth="1"/>
    <col min="6405" max="6405" width="18.85546875" style="57" customWidth="1"/>
    <col min="6406" max="6406" width="22.85546875" style="57" customWidth="1"/>
    <col min="6407" max="6407" width="26.85546875" style="57" customWidth="1"/>
    <col min="6408" max="6408" width="25" style="57" customWidth="1"/>
    <col min="6409" max="6409" width="21.7109375" style="57" customWidth="1"/>
    <col min="6410" max="6410" width="20.85546875" style="57" customWidth="1"/>
    <col min="6411" max="6411" width="20.5703125" style="57" customWidth="1"/>
    <col min="6412" max="6656" width="9.140625" style="57"/>
    <col min="6657" max="6657" width="0" style="57" hidden="1" customWidth="1"/>
    <col min="6658" max="6658" width="5.85546875" style="57" customWidth="1"/>
    <col min="6659" max="6660" width="10.7109375" style="57" customWidth="1"/>
    <col min="6661" max="6661" width="18.85546875" style="57" customWidth="1"/>
    <col min="6662" max="6662" width="22.85546875" style="57" customWidth="1"/>
    <col min="6663" max="6663" width="26.85546875" style="57" customWidth="1"/>
    <col min="6664" max="6664" width="25" style="57" customWidth="1"/>
    <col min="6665" max="6665" width="21.7109375" style="57" customWidth="1"/>
    <col min="6666" max="6666" width="20.85546875" style="57" customWidth="1"/>
    <col min="6667" max="6667" width="20.5703125" style="57" customWidth="1"/>
    <col min="6668" max="6912" width="9.140625" style="57"/>
    <col min="6913" max="6913" width="0" style="57" hidden="1" customWidth="1"/>
    <col min="6914" max="6914" width="5.85546875" style="57" customWidth="1"/>
    <col min="6915" max="6916" width="10.7109375" style="57" customWidth="1"/>
    <col min="6917" max="6917" width="18.85546875" style="57" customWidth="1"/>
    <col min="6918" max="6918" width="22.85546875" style="57" customWidth="1"/>
    <col min="6919" max="6919" width="26.85546875" style="57" customWidth="1"/>
    <col min="6920" max="6920" width="25" style="57" customWidth="1"/>
    <col min="6921" max="6921" width="21.7109375" style="57" customWidth="1"/>
    <col min="6922" max="6922" width="20.85546875" style="57" customWidth="1"/>
    <col min="6923" max="6923" width="20.5703125" style="57" customWidth="1"/>
    <col min="6924" max="7168" width="9.140625" style="57"/>
    <col min="7169" max="7169" width="0" style="57" hidden="1" customWidth="1"/>
    <col min="7170" max="7170" width="5.85546875" style="57" customWidth="1"/>
    <col min="7171" max="7172" width="10.7109375" style="57" customWidth="1"/>
    <col min="7173" max="7173" width="18.85546875" style="57" customWidth="1"/>
    <col min="7174" max="7174" width="22.85546875" style="57" customWidth="1"/>
    <col min="7175" max="7175" width="26.85546875" style="57" customWidth="1"/>
    <col min="7176" max="7176" width="25" style="57" customWidth="1"/>
    <col min="7177" max="7177" width="21.7109375" style="57" customWidth="1"/>
    <col min="7178" max="7178" width="20.85546875" style="57" customWidth="1"/>
    <col min="7179" max="7179" width="20.5703125" style="57" customWidth="1"/>
    <col min="7180" max="7424" width="9.140625" style="57"/>
    <col min="7425" max="7425" width="0" style="57" hidden="1" customWidth="1"/>
    <col min="7426" max="7426" width="5.85546875" style="57" customWidth="1"/>
    <col min="7427" max="7428" width="10.7109375" style="57" customWidth="1"/>
    <col min="7429" max="7429" width="18.85546875" style="57" customWidth="1"/>
    <col min="7430" max="7430" width="22.85546875" style="57" customWidth="1"/>
    <col min="7431" max="7431" width="26.85546875" style="57" customWidth="1"/>
    <col min="7432" max="7432" width="25" style="57" customWidth="1"/>
    <col min="7433" max="7433" width="21.7109375" style="57" customWidth="1"/>
    <col min="7434" max="7434" width="20.85546875" style="57" customWidth="1"/>
    <col min="7435" max="7435" width="20.5703125" style="57" customWidth="1"/>
    <col min="7436" max="7680" width="9.140625" style="57"/>
    <col min="7681" max="7681" width="0" style="57" hidden="1" customWidth="1"/>
    <col min="7682" max="7682" width="5.85546875" style="57" customWidth="1"/>
    <col min="7683" max="7684" width="10.7109375" style="57" customWidth="1"/>
    <col min="7685" max="7685" width="18.85546875" style="57" customWidth="1"/>
    <col min="7686" max="7686" width="22.85546875" style="57" customWidth="1"/>
    <col min="7687" max="7687" width="26.85546875" style="57" customWidth="1"/>
    <col min="7688" max="7688" width="25" style="57" customWidth="1"/>
    <col min="7689" max="7689" width="21.7109375" style="57" customWidth="1"/>
    <col min="7690" max="7690" width="20.85546875" style="57" customWidth="1"/>
    <col min="7691" max="7691" width="20.5703125" style="57" customWidth="1"/>
    <col min="7692" max="7936" width="9.140625" style="57"/>
    <col min="7937" max="7937" width="0" style="57" hidden="1" customWidth="1"/>
    <col min="7938" max="7938" width="5.85546875" style="57" customWidth="1"/>
    <col min="7939" max="7940" width="10.7109375" style="57" customWidth="1"/>
    <col min="7941" max="7941" width="18.85546875" style="57" customWidth="1"/>
    <col min="7942" max="7942" width="22.85546875" style="57" customWidth="1"/>
    <col min="7943" max="7943" width="26.85546875" style="57" customWidth="1"/>
    <col min="7944" max="7944" width="25" style="57" customWidth="1"/>
    <col min="7945" max="7945" width="21.7109375" style="57" customWidth="1"/>
    <col min="7946" max="7946" width="20.85546875" style="57" customWidth="1"/>
    <col min="7947" max="7947" width="20.5703125" style="57" customWidth="1"/>
    <col min="7948" max="8192" width="9.140625" style="57"/>
    <col min="8193" max="8193" width="0" style="57" hidden="1" customWidth="1"/>
    <col min="8194" max="8194" width="5.85546875" style="57" customWidth="1"/>
    <col min="8195" max="8196" width="10.7109375" style="57" customWidth="1"/>
    <col min="8197" max="8197" width="18.85546875" style="57" customWidth="1"/>
    <col min="8198" max="8198" width="22.85546875" style="57" customWidth="1"/>
    <col min="8199" max="8199" width="26.85546875" style="57" customWidth="1"/>
    <col min="8200" max="8200" width="25" style="57" customWidth="1"/>
    <col min="8201" max="8201" width="21.7109375" style="57" customWidth="1"/>
    <col min="8202" max="8202" width="20.85546875" style="57" customWidth="1"/>
    <col min="8203" max="8203" width="20.5703125" style="57" customWidth="1"/>
    <col min="8204" max="8448" width="9.140625" style="57"/>
    <col min="8449" max="8449" width="0" style="57" hidden="1" customWidth="1"/>
    <col min="8450" max="8450" width="5.85546875" style="57" customWidth="1"/>
    <col min="8451" max="8452" width="10.7109375" style="57" customWidth="1"/>
    <col min="8453" max="8453" width="18.85546875" style="57" customWidth="1"/>
    <col min="8454" max="8454" width="22.85546875" style="57" customWidth="1"/>
    <col min="8455" max="8455" width="26.85546875" style="57" customWidth="1"/>
    <col min="8456" max="8456" width="25" style="57" customWidth="1"/>
    <col min="8457" max="8457" width="21.7109375" style="57" customWidth="1"/>
    <col min="8458" max="8458" width="20.85546875" style="57" customWidth="1"/>
    <col min="8459" max="8459" width="20.5703125" style="57" customWidth="1"/>
    <col min="8460" max="8704" width="9.140625" style="57"/>
    <col min="8705" max="8705" width="0" style="57" hidden="1" customWidth="1"/>
    <col min="8706" max="8706" width="5.85546875" style="57" customWidth="1"/>
    <col min="8707" max="8708" width="10.7109375" style="57" customWidth="1"/>
    <col min="8709" max="8709" width="18.85546875" style="57" customWidth="1"/>
    <col min="8710" max="8710" width="22.85546875" style="57" customWidth="1"/>
    <col min="8711" max="8711" width="26.85546875" style="57" customWidth="1"/>
    <col min="8712" max="8712" width="25" style="57" customWidth="1"/>
    <col min="8713" max="8713" width="21.7109375" style="57" customWidth="1"/>
    <col min="8714" max="8714" width="20.85546875" style="57" customWidth="1"/>
    <col min="8715" max="8715" width="20.5703125" style="57" customWidth="1"/>
    <col min="8716" max="8960" width="9.140625" style="57"/>
    <col min="8961" max="8961" width="0" style="57" hidden="1" customWidth="1"/>
    <col min="8962" max="8962" width="5.85546875" style="57" customWidth="1"/>
    <col min="8963" max="8964" width="10.7109375" style="57" customWidth="1"/>
    <col min="8965" max="8965" width="18.85546875" style="57" customWidth="1"/>
    <col min="8966" max="8966" width="22.85546875" style="57" customWidth="1"/>
    <col min="8967" max="8967" width="26.85546875" style="57" customWidth="1"/>
    <col min="8968" max="8968" width="25" style="57" customWidth="1"/>
    <col min="8969" max="8969" width="21.7109375" style="57" customWidth="1"/>
    <col min="8970" max="8970" width="20.85546875" style="57" customWidth="1"/>
    <col min="8971" max="8971" width="20.5703125" style="57" customWidth="1"/>
    <col min="8972" max="9216" width="9.140625" style="57"/>
    <col min="9217" max="9217" width="0" style="57" hidden="1" customWidth="1"/>
    <col min="9218" max="9218" width="5.85546875" style="57" customWidth="1"/>
    <col min="9219" max="9220" width="10.7109375" style="57" customWidth="1"/>
    <col min="9221" max="9221" width="18.85546875" style="57" customWidth="1"/>
    <col min="9222" max="9222" width="22.85546875" style="57" customWidth="1"/>
    <col min="9223" max="9223" width="26.85546875" style="57" customWidth="1"/>
    <col min="9224" max="9224" width="25" style="57" customWidth="1"/>
    <col min="9225" max="9225" width="21.7109375" style="57" customWidth="1"/>
    <col min="9226" max="9226" width="20.85546875" style="57" customWidth="1"/>
    <col min="9227" max="9227" width="20.5703125" style="57" customWidth="1"/>
    <col min="9228" max="9472" width="9.140625" style="57"/>
    <col min="9473" max="9473" width="0" style="57" hidden="1" customWidth="1"/>
    <col min="9474" max="9474" width="5.85546875" style="57" customWidth="1"/>
    <col min="9475" max="9476" width="10.7109375" style="57" customWidth="1"/>
    <col min="9477" max="9477" width="18.85546875" style="57" customWidth="1"/>
    <col min="9478" max="9478" width="22.85546875" style="57" customWidth="1"/>
    <col min="9479" max="9479" width="26.85546875" style="57" customWidth="1"/>
    <col min="9480" max="9480" width="25" style="57" customWidth="1"/>
    <col min="9481" max="9481" width="21.7109375" style="57" customWidth="1"/>
    <col min="9482" max="9482" width="20.85546875" style="57" customWidth="1"/>
    <col min="9483" max="9483" width="20.5703125" style="57" customWidth="1"/>
    <col min="9484" max="9728" width="9.140625" style="57"/>
    <col min="9729" max="9729" width="0" style="57" hidden="1" customWidth="1"/>
    <col min="9730" max="9730" width="5.85546875" style="57" customWidth="1"/>
    <col min="9731" max="9732" width="10.7109375" style="57" customWidth="1"/>
    <col min="9733" max="9733" width="18.85546875" style="57" customWidth="1"/>
    <col min="9734" max="9734" width="22.85546875" style="57" customWidth="1"/>
    <col min="9735" max="9735" width="26.85546875" style="57" customWidth="1"/>
    <col min="9736" max="9736" width="25" style="57" customWidth="1"/>
    <col min="9737" max="9737" width="21.7109375" style="57" customWidth="1"/>
    <col min="9738" max="9738" width="20.85546875" style="57" customWidth="1"/>
    <col min="9739" max="9739" width="20.5703125" style="57" customWidth="1"/>
    <col min="9740" max="9984" width="9.140625" style="57"/>
    <col min="9985" max="9985" width="0" style="57" hidden="1" customWidth="1"/>
    <col min="9986" max="9986" width="5.85546875" style="57" customWidth="1"/>
    <col min="9987" max="9988" width="10.7109375" style="57" customWidth="1"/>
    <col min="9989" max="9989" width="18.85546875" style="57" customWidth="1"/>
    <col min="9990" max="9990" width="22.85546875" style="57" customWidth="1"/>
    <col min="9991" max="9991" width="26.85546875" style="57" customWidth="1"/>
    <col min="9992" max="9992" width="25" style="57" customWidth="1"/>
    <col min="9993" max="9993" width="21.7109375" style="57" customWidth="1"/>
    <col min="9994" max="9994" width="20.85546875" style="57" customWidth="1"/>
    <col min="9995" max="9995" width="20.5703125" style="57" customWidth="1"/>
    <col min="9996" max="10240" width="9.140625" style="57"/>
    <col min="10241" max="10241" width="0" style="57" hidden="1" customWidth="1"/>
    <col min="10242" max="10242" width="5.85546875" style="57" customWidth="1"/>
    <col min="10243" max="10244" width="10.7109375" style="57" customWidth="1"/>
    <col min="10245" max="10245" width="18.85546875" style="57" customWidth="1"/>
    <col min="10246" max="10246" width="22.85546875" style="57" customWidth="1"/>
    <col min="10247" max="10247" width="26.85546875" style="57" customWidth="1"/>
    <col min="10248" max="10248" width="25" style="57" customWidth="1"/>
    <col min="10249" max="10249" width="21.7109375" style="57" customWidth="1"/>
    <col min="10250" max="10250" width="20.85546875" style="57" customWidth="1"/>
    <col min="10251" max="10251" width="20.5703125" style="57" customWidth="1"/>
    <col min="10252" max="10496" width="9.140625" style="57"/>
    <col min="10497" max="10497" width="0" style="57" hidden="1" customWidth="1"/>
    <col min="10498" max="10498" width="5.85546875" style="57" customWidth="1"/>
    <col min="10499" max="10500" width="10.7109375" style="57" customWidth="1"/>
    <col min="10501" max="10501" width="18.85546875" style="57" customWidth="1"/>
    <col min="10502" max="10502" width="22.85546875" style="57" customWidth="1"/>
    <col min="10503" max="10503" width="26.85546875" style="57" customWidth="1"/>
    <col min="10504" max="10504" width="25" style="57" customWidth="1"/>
    <col min="10505" max="10505" width="21.7109375" style="57" customWidth="1"/>
    <col min="10506" max="10506" width="20.85546875" style="57" customWidth="1"/>
    <col min="10507" max="10507" width="20.5703125" style="57" customWidth="1"/>
    <col min="10508" max="10752" width="9.140625" style="57"/>
    <col min="10753" max="10753" width="0" style="57" hidden="1" customWidth="1"/>
    <col min="10754" max="10754" width="5.85546875" style="57" customWidth="1"/>
    <col min="10755" max="10756" width="10.7109375" style="57" customWidth="1"/>
    <col min="10757" max="10757" width="18.85546875" style="57" customWidth="1"/>
    <col min="10758" max="10758" width="22.85546875" style="57" customWidth="1"/>
    <col min="10759" max="10759" width="26.85546875" style="57" customWidth="1"/>
    <col min="10760" max="10760" width="25" style="57" customWidth="1"/>
    <col min="10761" max="10761" width="21.7109375" style="57" customWidth="1"/>
    <col min="10762" max="10762" width="20.85546875" style="57" customWidth="1"/>
    <col min="10763" max="10763" width="20.5703125" style="57" customWidth="1"/>
    <col min="10764" max="11008" width="9.140625" style="57"/>
    <col min="11009" max="11009" width="0" style="57" hidden="1" customWidth="1"/>
    <col min="11010" max="11010" width="5.85546875" style="57" customWidth="1"/>
    <col min="11011" max="11012" width="10.7109375" style="57" customWidth="1"/>
    <col min="11013" max="11013" width="18.85546875" style="57" customWidth="1"/>
    <col min="11014" max="11014" width="22.85546875" style="57" customWidth="1"/>
    <col min="11015" max="11015" width="26.85546875" style="57" customWidth="1"/>
    <col min="11016" max="11016" width="25" style="57" customWidth="1"/>
    <col min="11017" max="11017" width="21.7109375" style="57" customWidth="1"/>
    <col min="11018" max="11018" width="20.85546875" style="57" customWidth="1"/>
    <col min="11019" max="11019" width="20.5703125" style="57" customWidth="1"/>
    <col min="11020" max="11264" width="9.140625" style="57"/>
    <col min="11265" max="11265" width="0" style="57" hidden="1" customWidth="1"/>
    <col min="11266" max="11266" width="5.85546875" style="57" customWidth="1"/>
    <col min="11267" max="11268" width="10.7109375" style="57" customWidth="1"/>
    <col min="11269" max="11269" width="18.85546875" style="57" customWidth="1"/>
    <col min="11270" max="11270" width="22.85546875" style="57" customWidth="1"/>
    <col min="11271" max="11271" width="26.85546875" style="57" customWidth="1"/>
    <col min="11272" max="11272" width="25" style="57" customWidth="1"/>
    <col min="11273" max="11273" width="21.7109375" style="57" customWidth="1"/>
    <col min="11274" max="11274" width="20.85546875" style="57" customWidth="1"/>
    <col min="11275" max="11275" width="20.5703125" style="57" customWidth="1"/>
    <col min="11276" max="11520" width="9.140625" style="57"/>
    <col min="11521" max="11521" width="0" style="57" hidden="1" customWidth="1"/>
    <col min="11522" max="11522" width="5.85546875" style="57" customWidth="1"/>
    <col min="11523" max="11524" width="10.7109375" style="57" customWidth="1"/>
    <col min="11525" max="11525" width="18.85546875" style="57" customWidth="1"/>
    <col min="11526" max="11526" width="22.85546875" style="57" customWidth="1"/>
    <col min="11527" max="11527" width="26.85546875" style="57" customWidth="1"/>
    <col min="11528" max="11528" width="25" style="57" customWidth="1"/>
    <col min="11529" max="11529" width="21.7109375" style="57" customWidth="1"/>
    <col min="11530" max="11530" width="20.85546875" style="57" customWidth="1"/>
    <col min="11531" max="11531" width="20.5703125" style="57" customWidth="1"/>
    <col min="11532" max="11776" width="9.140625" style="57"/>
    <col min="11777" max="11777" width="0" style="57" hidden="1" customWidth="1"/>
    <col min="11778" max="11778" width="5.85546875" style="57" customWidth="1"/>
    <col min="11779" max="11780" width="10.7109375" style="57" customWidth="1"/>
    <col min="11781" max="11781" width="18.85546875" style="57" customWidth="1"/>
    <col min="11782" max="11782" width="22.85546875" style="57" customWidth="1"/>
    <col min="11783" max="11783" width="26.85546875" style="57" customWidth="1"/>
    <col min="11784" max="11784" width="25" style="57" customWidth="1"/>
    <col min="11785" max="11785" width="21.7109375" style="57" customWidth="1"/>
    <col min="11786" max="11786" width="20.85546875" style="57" customWidth="1"/>
    <col min="11787" max="11787" width="20.5703125" style="57" customWidth="1"/>
    <col min="11788" max="12032" width="9.140625" style="57"/>
    <col min="12033" max="12033" width="0" style="57" hidden="1" customWidth="1"/>
    <col min="12034" max="12034" width="5.85546875" style="57" customWidth="1"/>
    <col min="12035" max="12036" width="10.7109375" style="57" customWidth="1"/>
    <col min="12037" max="12037" width="18.85546875" style="57" customWidth="1"/>
    <col min="12038" max="12038" width="22.85546875" style="57" customWidth="1"/>
    <col min="12039" max="12039" width="26.85546875" style="57" customWidth="1"/>
    <col min="12040" max="12040" width="25" style="57" customWidth="1"/>
    <col min="12041" max="12041" width="21.7109375" style="57" customWidth="1"/>
    <col min="12042" max="12042" width="20.85546875" style="57" customWidth="1"/>
    <col min="12043" max="12043" width="20.5703125" style="57" customWidth="1"/>
    <col min="12044" max="12288" width="9.140625" style="57"/>
    <col min="12289" max="12289" width="0" style="57" hidden="1" customWidth="1"/>
    <col min="12290" max="12290" width="5.85546875" style="57" customWidth="1"/>
    <col min="12291" max="12292" width="10.7109375" style="57" customWidth="1"/>
    <col min="12293" max="12293" width="18.85546875" style="57" customWidth="1"/>
    <col min="12294" max="12294" width="22.85546875" style="57" customWidth="1"/>
    <col min="12295" max="12295" width="26.85546875" style="57" customWidth="1"/>
    <col min="12296" max="12296" width="25" style="57" customWidth="1"/>
    <col min="12297" max="12297" width="21.7109375" style="57" customWidth="1"/>
    <col min="12298" max="12298" width="20.85546875" style="57" customWidth="1"/>
    <col min="12299" max="12299" width="20.5703125" style="57" customWidth="1"/>
    <col min="12300" max="12544" width="9.140625" style="57"/>
    <col min="12545" max="12545" width="0" style="57" hidden="1" customWidth="1"/>
    <col min="12546" max="12546" width="5.85546875" style="57" customWidth="1"/>
    <col min="12547" max="12548" width="10.7109375" style="57" customWidth="1"/>
    <col min="12549" max="12549" width="18.85546875" style="57" customWidth="1"/>
    <col min="12550" max="12550" width="22.85546875" style="57" customWidth="1"/>
    <col min="12551" max="12551" width="26.85546875" style="57" customWidth="1"/>
    <col min="12552" max="12552" width="25" style="57" customWidth="1"/>
    <col min="12553" max="12553" width="21.7109375" style="57" customWidth="1"/>
    <col min="12554" max="12554" width="20.85546875" style="57" customWidth="1"/>
    <col min="12555" max="12555" width="20.5703125" style="57" customWidth="1"/>
    <col min="12556" max="12800" width="9.140625" style="57"/>
    <col min="12801" max="12801" width="0" style="57" hidden="1" customWidth="1"/>
    <col min="12802" max="12802" width="5.85546875" style="57" customWidth="1"/>
    <col min="12803" max="12804" width="10.7109375" style="57" customWidth="1"/>
    <col min="12805" max="12805" width="18.85546875" style="57" customWidth="1"/>
    <col min="12806" max="12806" width="22.85546875" style="57" customWidth="1"/>
    <col min="12807" max="12807" width="26.85546875" style="57" customWidth="1"/>
    <col min="12808" max="12808" width="25" style="57" customWidth="1"/>
    <col min="12809" max="12809" width="21.7109375" style="57" customWidth="1"/>
    <col min="12810" max="12810" width="20.85546875" style="57" customWidth="1"/>
    <col min="12811" max="12811" width="20.5703125" style="57" customWidth="1"/>
    <col min="12812" max="13056" width="9.140625" style="57"/>
    <col min="13057" max="13057" width="0" style="57" hidden="1" customWidth="1"/>
    <col min="13058" max="13058" width="5.85546875" style="57" customWidth="1"/>
    <col min="13059" max="13060" width="10.7109375" style="57" customWidth="1"/>
    <col min="13061" max="13061" width="18.85546875" style="57" customWidth="1"/>
    <col min="13062" max="13062" width="22.85546875" style="57" customWidth="1"/>
    <col min="13063" max="13063" width="26.85546875" style="57" customWidth="1"/>
    <col min="13064" max="13064" width="25" style="57" customWidth="1"/>
    <col min="13065" max="13065" width="21.7109375" style="57" customWidth="1"/>
    <col min="13066" max="13066" width="20.85546875" style="57" customWidth="1"/>
    <col min="13067" max="13067" width="20.5703125" style="57" customWidth="1"/>
    <col min="13068" max="13312" width="9.140625" style="57"/>
    <col min="13313" max="13313" width="0" style="57" hidden="1" customWidth="1"/>
    <col min="13314" max="13314" width="5.85546875" style="57" customWidth="1"/>
    <col min="13315" max="13316" width="10.7109375" style="57" customWidth="1"/>
    <col min="13317" max="13317" width="18.85546875" style="57" customWidth="1"/>
    <col min="13318" max="13318" width="22.85546875" style="57" customWidth="1"/>
    <col min="13319" max="13319" width="26.85546875" style="57" customWidth="1"/>
    <col min="13320" max="13320" width="25" style="57" customWidth="1"/>
    <col min="13321" max="13321" width="21.7109375" style="57" customWidth="1"/>
    <col min="13322" max="13322" width="20.85546875" style="57" customWidth="1"/>
    <col min="13323" max="13323" width="20.5703125" style="57" customWidth="1"/>
    <col min="13324" max="13568" width="9.140625" style="57"/>
    <col min="13569" max="13569" width="0" style="57" hidden="1" customWidth="1"/>
    <col min="13570" max="13570" width="5.85546875" style="57" customWidth="1"/>
    <col min="13571" max="13572" width="10.7109375" style="57" customWidth="1"/>
    <col min="13573" max="13573" width="18.85546875" style="57" customWidth="1"/>
    <col min="13574" max="13574" width="22.85546875" style="57" customWidth="1"/>
    <col min="13575" max="13575" width="26.85546875" style="57" customWidth="1"/>
    <col min="13576" max="13576" width="25" style="57" customWidth="1"/>
    <col min="13577" max="13577" width="21.7109375" style="57" customWidth="1"/>
    <col min="13578" max="13578" width="20.85546875" style="57" customWidth="1"/>
    <col min="13579" max="13579" width="20.5703125" style="57" customWidth="1"/>
    <col min="13580" max="13824" width="9.140625" style="57"/>
    <col min="13825" max="13825" width="0" style="57" hidden="1" customWidth="1"/>
    <col min="13826" max="13826" width="5.85546875" style="57" customWidth="1"/>
    <col min="13827" max="13828" width="10.7109375" style="57" customWidth="1"/>
    <col min="13829" max="13829" width="18.85546875" style="57" customWidth="1"/>
    <col min="13830" max="13830" width="22.85546875" style="57" customWidth="1"/>
    <col min="13831" max="13831" width="26.85546875" style="57" customWidth="1"/>
    <col min="13832" max="13832" width="25" style="57" customWidth="1"/>
    <col min="13833" max="13833" width="21.7109375" style="57" customWidth="1"/>
    <col min="13834" max="13834" width="20.85546875" style="57" customWidth="1"/>
    <col min="13835" max="13835" width="20.5703125" style="57" customWidth="1"/>
    <col min="13836" max="14080" width="9.140625" style="57"/>
    <col min="14081" max="14081" width="0" style="57" hidden="1" customWidth="1"/>
    <col min="14082" max="14082" width="5.85546875" style="57" customWidth="1"/>
    <col min="14083" max="14084" width="10.7109375" style="57" customWidth="1"/>
    <col min="14085" max="14085" width="18.85546875" style="57" customWidth="1"/>
    <col min="14086" max="14086" width="22.85546875" style="57" customWidth="1"/>
    <col min="14087" max="14087" width="26.85546875" style="57" customWidth="1"/>
    <col min="14088" max="14088" width="25" style="57" customWidth="1"/>
    <col min="14089" max="14089" width="21.7109375" style="57" customWidth="1"/>
    <col min="14090" max="14090" width="20.85546875" style="57" customWidth="1"/>
    <col min="14091" max="14091" width="20.5703125" style="57" customWidth="1"/>
    <col min="14092" max="14336" width="9.140625" style="57"/>
    <col min="14337" max="14337" width="0" style="57" hidden="1" customWidth="1"/>
    <col min="14338" max="14338" width="5.85546875" style="57" customWidth="1"/>
    <col min="14339" max="14340" width="10.7109375" style="57" customWidth="1"/>
    <col min="14341" max="14341" width="18.85546875" style="57" customWidth="1"/>
    <col min="14342" max="14342" width="22.85546875" style="57" customWidth="1"/>
    <col min="14343" max="14343" width="26.85546875" style="57" customWidth="1"/>
    <col min="14344" max="14344" width="25" style="57" customWidth="1"/>
    <col min="14345" max="14345" width="21.7109375" style="57" customWidth="1"/>
    <col min="14346" max="14346" width="20.85546875" style="57" customWidth="1"/>
    <col min="14347" max="14347" width="20.5703125" style="57" customWidth="1"/>
    <col min="14348" max="14592" width="9.140625" style="57"/>
    <col min="14593" max="14593" width="0" style="57" hidden="1" customWidth="1"/>
    <col min="14594" max="14594" width="5.85546875" style="57" customWidth="1"/>
    <col min="14595" max="14596" width="10.7109375" style="57" customWidth="1"/>
    <col min="14597" max="14597" width="18.85546875" style="57" customWidth="1"/>
    <col min="14598" max="14598" width="22.85546875" style="57" customWidth="1"/>
    <col min="14599" max="14599" width="26.85546875" style="57" customWidth="1"/>
    <col min="14600" max="14600" width="25" style="57" customWidth="1"/>
    <col min="14601" max="14601" width="21.7109375" style="57" customWidth="1"/>
    <col min="14602" max="14602" width="20.85546875" style="57" customWidth="1"/>
    <col min="14603" max="14603" width="20.5703125" style="57" customWidth="1"/>
    <col min="14604" max="14848" width="9.140625" style="57"/>
    <col min="14849" max="14849" width="0" style="57" hidden="1" customWidth="1"/>
    <col min="14850" max="14850" width="5.85546875" style="57" customWidth="1"/>
    <col min="14851" max="14852" width="10.7109375" style="57" customWidth="1"/>
    <col min="14853" max="14853" width="18.85546875" style="57" customWidth="1"/>
    <col min="14854" max="14854" width="22.85546875" style="57" customWidth="1"/>
    <col min="14855" max="14855" width="26.85546875" style="57" customWidth="1"/>
    <col min="14856" max="14856" width="25" style="57" customWidth="1"/>
    <col min="14857" max="14857" width="21.7109375" style="57" customWidth="1"/>
    <col min="14858" max="14858" width="20.85546875" style="57" customWidth="1"/>
    <col min="14859" max="14859" width="20.5703125" style="57" customWidth="1"/>
    <col min="14860" max="15104" width="9.140625" style="57"/>
    <col min="15105" max="15105" width="0" style="57" hidden="1" customWidth="1"/>
    <col min="15106" max="15106" width="5.85546875" style="57" customWidth="1"/>
    <col min="15107" max="15108" width="10.7109375" style="57" customWidth="1"/>
    <col min="15109" max="15109" width="18.85546875" style="57" customWidth="1"/>
    <col min="15110" max="15110" width="22.85546875" style="57" customWidth="1"/>
    <col min="15111" max="15111" width="26.85546875" style="57" customWidth="1"/>
    <col min="15112" max="15112" width="25" style="57" customWidth="1"/>
    <col min="15113" max="15113" width="21.7109375" style="57" customWidth="1"/>
    <col min="15114" max="15114" width="20.85546875" style="57" customWidth="1"/>
    <col min="15115" max="15115" width="20.5703125" style="57" customWidth="1"/>
    <col min="15116" max="15360" width="9.140625" style="57"/>
    <col min="15361" max="15361" width="0" style="57" hidden="1" customWidth="1"/>
    <col min="15362" max="15362" width="5.85546875" style="57" customWidth="1"/>
    <col min="15363" max="15364" width="10.7109375" style="57" customWidth="1"/>
    <col min="15365" max="15365" width="18.85546875" style="57" customWidth="1"/>
    <col min="15366" max="15366" width="22.85546875" style="57" customWidth="1"/>
    <col min="15367" max="15367" width="26.85546875" style="57" customWidth="1"/>
    <col min="15368" max="15368" width="25" style="57" customWidth="1"/>
    <col min="15369" max="15369" width="21.7109375" style="57" customWidth="1"/>
    <col min="15370" max="15370" width="20.85546875" style="57" customWidth="1"/>
    <col min="15371" max="15371" width="20.5703125" style="57" customWidth="1"/>
    <col min="15372" max="15616" width="9.140625" style="57"/>
    <col min="15617" max="15617" width="0" style="57" hidden="1" customWidth="1"/>
    <col min="15618" max="15618" width="5.85546875" style="57" customWidth="1"/>
    <col min="15619" max="15620" width="10.7109375" style="57" customWidth="1"/>
    <col min="15621" max="15621" width="18.85546875" style="57" customWidth="1"/>
    <col min="15622" max="15622" width="22.85546875" style="57" customWidth="1"/>
    <col min="15623" max="15623" width="26.85546875" style="57" customWidth="1"/>
    <col min="15624" max="15624" width="25" style="57" customWidth="1"/>
    <col min="15625" max="15625" width="21.7109375" style="57" customWidth="1"/>
    <col min="15626" max="15626" width="20.85546875" style="57" customWidth="1"/>
    <col min="15627" max="15627" width="20.5703125" style="57" customWidth="1"/>
    <col min="15628" max="15872" width="9.140625" style="57"/>
    <col min="15873" max="15873" width="0" style="57" hidden="1" customWidth="1"/>
    <col min="15874" max="15874" width="5.85546875" style="57" customWidth="1"/>
    <col min="15875" max="15876" width="10.7109375" style="57" customWidth="1"/>
    <col min="15877" max="15877" width="18.85546875" style="57" customWidth="1"/>
    <col min="15878" max="15878" width="22.85546875" style="57" customWidth="1"/>
    <col min="15879" max="15879" width="26.85546875" style="57" customWidth="1"/>
    <col min="15880" max="15880" width="25" style="57" customWidth="1"/>
    <col min="15881" max="15881" width="21.7109375" style="57" customWidth="1"/>
    <col min="15882" max="15882" width="20.85546875" style="57" customWidth="1"/>
    <col min="15883" max="15883" width="20.5703125" style="57" customWidth="1"/>
    <col min="15884" max="16128" width="9.140625" style="57"/>
    <col min="16129" max="16129" width="0" style="57" hidden="1" customWidth="1"/>
    <col min="16130" max="16130" width="5.85546875" style="57" customWidth="1"/>
    <col min="16131" max="16132" width="10.7109375" style="57" customWidth="1"/>
    <col min="16133" max="16133" width="18.85546875" style="57" customWidth="1"/>
    <col min="16134" max="16134" width="22.85546875" style="57" customWidth="1"/>
    <col min="16135" max="16135" width="26.85546875" style="57" customWidth="1"/>
    <col min="16136" max="16136" width="25" style="57" customWidth="1"/>
    <col min="16137" max="16137" width="21.7109375" style="57" customWidth="1"/>
    <col min="16138" max="16138" width="20.85546875" style="57" customWidth="1"/>
    <col min="16139" max="16139" width="20.5703125" style="57" customWidth="1"/>
    <col min="16140" max="16384" width="9.140625" style="57"/>
  </cols>
  <sheetData>
    <row r="1" spans="1:13" x14ac:dyDescent="0.2">
      <c r="A1" s="55"/>
      <c r="B1" s="56"/>
      <c r="C1" s="56"/>
      <c r="D1" s="56"/>
      <c r="E1" s="56"/>
      <c r="F1" s="56"/>
      <c r="G1" s="56"/>
      <c r="H1" s="56"/>
      <c r="I1" s="56"/>
      <c r="J1" s="56"/>
      <c r="K1" s="56"/>
    </row>
    <row r="2" spans="1:13" x14ac:dyDescent="0.2">
      <c r="A2" s="55"/>
      <c r="B2" s="155" t="s">
        <v>84</v>
      </c>
      <c r="C2" s="155"/>
      <c r="D2" s="155"/>
      <c r="E2" s="155"/>
      <c r="F2" s="155"/>
      <c r="G2" s="155"/>
      <c r="H2" s="155"/>
      <c r="I2" s="155"/>
      <c r="J2" s="155"/>
      <c r="K2" s="155"/>
    </row>
    <row r="3" spans="1:13" x14ac:dyDescent="0.2">
      <c r="A3" s="55"/>
      <c r="K3" s="58" t="s">
        <v>66</v>
      </c>
    </row>
    <row r="4" spans="1:13" ht="22.5" x14ac:dyDescent="0.2">
      <c r="A4" s="55"/>
      <c r="B4" s="64" t="s">
        <v>85</v>
      </c>
      <c r="C4" s="189" t="s">
        <v>19</v>
      </c>
      <c r="D4" s="189"/>
      <c r="E4" s="189"/>
      <c r="F4" s="65" t="s">
        <v>86</v>
      </c>
      <c r="G4" s="65" t="s">
        <v>87</v>
      </c>
      <c r="H4" s="65" t="s">
        <v>88</v>
      </c>
      <c r="I4" s="65" t="s">
        <v>11</v>
      </c>
      <c r="J4" s="65" t="s">
        <v>89</v>
      </c>
      <c r="K4" s="73" t="s">
        <v>90</v>
      </c>
      <c r="L4" s="59"/>
      <c r="M4" s="59"/>
    </row>
    <row r="5" spans="1:13" x14ac:dyDescent="0.2">
      <c r="A5" s="55"/>
      <c r="B5" s="74">
        <v>1</v>
      </c>
      <c r="C5" s="190">
        <v>2</v>
      </c>
      <c r="D5" s="191"/>
      <c r="E5" s="192"/>
      <c r="F5" s="73">
        <v>3</v>
      </c>
      <c r="G5" s="73">
        <v>4</v>
      </c>
      <c r="H5" s="73">
        <v>5</v>
      </c>
      <c r="I5" s="73" t="s">
        <v>91</v>
      </c>
      <c r="J5" s="73">
        <v>7</v>
      </c>
      <c r="K5" s="54" t="s">
        <v>92</v>
      </c>
    </row>
    <row r="6" spans="1:13" x14ac:dyDescent="0.2">
      <c r="B6" s="75" t="s">
        <v>73</v>
      </c>
      <c r="C6" s="190" t="s">
        <v>93</v>
      </c>
      <c r="D6" s="191"/>
      <c r="E6" s="191"/>
      <c r="F6" s="77" t="s">
        <v>52</v>
      </c>
      <c r="G6" s="101">
        <f>SUM(G7:G10)</f>
        <v>99.02</v>
      </c>
      <c r="H6" s="101">
        <f t="shared" ref="H6:I6" si="0">SUM(H7:H10)</f>
        <v>73.787499999999994</v>
      </c>
      <c r="I6" s="103">
        <f t="shared" si="0"/>
        <v>-25.232500000000002</v>
      </c>
      <c r="J6" s="77" t="s">
        <v>52</v>
      </c>
      <c r="K6" s="77" t="s">
        <v>52</v>
      </c>
    </row>
    <row r="7" spans="1:13" x14ac:dyDescent="0.2">
      <c r="B7" s="78"/>
      <c r="C7" s="185" t="s">
        <v>94</v>
      </c>
      <c r="D7" s="185"/>
      <c r="E7" s="185"/>
      <c r="F7" s="77" t="s">
        <v>52</v>
      </c>
      <c r="G7" s="102">
        <v>99.02</v>
      </c>
      <c r="H7" s="102">
        <v>73.787499999999994</v>
      </c>
      <c r="I7" s="104">
        <f>H7-G7</f>
        <v>-25.232500000000002</v>
      </c>
      <c r="J7" s="77" t="s">
        <v>52</v>
      </c>
      <c r="K7" s="77" t="s">
        <v>52</v>
      </c>
    </row>
    <row r="8" spans="1:13" x14ac:dyDescent="0.2">
      <c r="B8" s="78"/>
      <c r="C8" s="185" t="s">
        <v>95</v>
      </c>
      <c r="D8" s="185"/>
      <c r="E8" s="185"/>
      <c r="F8" s="77" t="s">
        <v>52</v>
      </c>
      <c r="G8" s="79"/>
      <c r="H8" s="79"/>
      <c r="I8" s="79"/>
      <c r="J8" s="77" t="s">
        <v>52</v>
      </c>
      <c r="K8" s="77" t="s">
        <v>52</v>
      </c>
    </row>
    <row r="9" spans="1:13" x14ac:dyDescent="0.2">
      <c r="B9" s="78"/>
      <c r="C9" s="185" t="s">
        <v>96</v>
      </c>
      <c r="D9" s="185"/>
      <c r="E9" s="185"/>
      <c r="F9" s="77" t="s">
        <v>52</v>
      </c>
      <c r="G9" s="79"/>
      <c r="H9" s="79"/>
      <c r="I9" s="79"/>
      <c r="J9" s="77" t="s">
        <v>52</v>
      </c>
      <c r="K9" s="77" t="s">
        <v>52</v>
      </c>
    </row>
    <row r="10" spans="1:13" x14ac:dyDescent="0.2">
      <c r="B10" s="78"/>
      <c r="C10" s="185" t="s">
        <v>97</v>
      </c>
      <c r="D10" s="185"/>
      <c r="E10" s="185"/>
      <c r="F10" s="77" t="s">
        <v>52</v>
      </c>
      <c r="G10" s="79"/>
      <c r="H10" s="79"/>
      <c r="I10" s="79"/>
      <c r="J10" s="77" t="s">
        <v>52</v>
      </c>
      <c r="K10" s="77" t="s">
        <v>52</v>
      </c>
    </row>
    <row r="11" spans="1:13" ht="30.75" customHeight="1" x14ac:dyDescent="0.2">
      <c r="B11" s="161" t="s">
        <v>164</v>
      </c>
      <c r="C11" s="162"/>
      <c r="D11" s="162"/>
      <c r="E11" s="162"/>
      <c r="F11" s="162"/>
      <c r="G11" s="162"/>
      <c r="H11" s="162"/>
      <c r="I11" s="162"/>
      <c r="J11" s="162"/>
      <c r="K11" s="162"/>
    </row>
    <row r="12" spans="1:13" x14ac:dyDescent="0.2">
      <c r="A12" s="55"/>
      <c r="B12" s="63">
        <v>2</v>
      </c>
      <c r="C12" s="186" t="s">
        <v>98</v>
      </c>
      <c r="D12" s="187"/>
      <c r="E12" s="187"/>
      <c r="F12" s="77" t="s">
        <v>52</v>
      </c>
      <c r="G12" s="101">
        <f>G6</f>
        <v>99.02</v>
      </c>
      <c r="H12" s="101">
        <f t="shared" ref="H12:I12" si="1">H6</f>
        <v>73.787499999999994</v>
      </c>
      <c r="I12" s="101">
        <f t="shared" si="1"/>
        <v>-25.232500000000002</v>
      </c>
      <c r="J12" s="77" t="s">
        <v>52</v>
      </c>
      <c r="K12" s="77" t="s">
        <v>52</v>
      </c>
    </row>
    <row r="13" spans="1:13" x14ac:dyDescent="0.2">
      <c r="A13" s="55"/>
      <c r="B13" s="161" t="s">
        <v>99</v>
      </c>
      <c r="C13" s="162"/>
      <c r="D13" s="162"/>
      <c r="E13" s="162"/>
      <c r="F13" s="162"/>
      <c r="G13" s="162"/>
      <c r="H13" s="162"/>
      <c r="I13" s="162"/>
      <c r="J13" s="162"/>
      <c r="K13" s="162"/>
    </row>
    <row r="14" spans="1:13" x14ac:dyDescent="0.2">
      <c r="A14" s="55"/>
      <c r="B14" s="161" t="s">
        <v>100</v>
      </c>
      <c r="C14" s="162"/>
      <c r="D14" s="162"/>
      <c r="E14" s="162"/>
      <c r="F14" s="162"/>
      <c r="G14" s="162"/>
      <c r="H14" s="162"/>
      <c r="I14" s="162"/>
      <c r="J14" s="162"/>
      <c r="K14" s="162"/>
    </row>
    <row r="15" spans="1:13" x14ac:dyDescent="0.2">
      <c r="A15" s="55"/>
      <c r="B15" s="65" t="s">
        <v>101</v>
      </c>
      <c r="C15" s="179" t="s">
        <v>102</v>
      </c>
      <c r="D15" s="188"/>
      <c r="E15" s="188"/>
      <c r="F15" s="80"/>
      <c r="G15" s="80"/>
      <c r="H15" s="80"/>
      <c r="I15" s="80"/>
      <c r="J15" s="80"/>
      <c r="K15" s="80"/>
    </row>
    <row r="16" spans="1:13" x14ac:dyDescent="0.2">
      <c r="A16" s="55"/>
      <c r="B16" s="65"/>
      <c r="C16" s="179" t="s">
        <v>103</v>
      </c>
      <c r="D16" s="188"/>
      <c r="E16" s="188"/>
      <c r="F16" s="80"/>
      <c r="G16" s="80"/>
      <c r="H16" s="80"/>
      <c r="I16" s="80"/>
      <c r="J16" s="80"/>
      <c r="K16" s="80"/>
    </row>
    <row r="17" spans="1:16" x14ac:dyDescent="0.2">
      <c r="A17" s="55"/>
      <c r="B17" s="161" t="s">
        <v>104</v>
      </c>
      <c r="C17" s="162"/>
      <c r="D17" s="162"/>
      <c r="E17" s="162"/>
      <c r="F17" s="162"/>
      <c r="G17" s="162"/>
      <c r="H17" s="162"/>
      <c r="I17" s="162"/>
      <c r="J17" s="162"/>
      <c r="K17" s="162"/>
    </row>
    <row r="18" spans="1:16" x14ac:dyDescent="0.2">
      <c r="A18" s="55"/>
      <c r="B18" s="64" t="s">
        <v>79</v>
      </c>
      <c r="C18" s="178" t="s">
        <v>105</v>
      </c>
      <c r="D18" s="178"/>
      <c r="E18" s="179"/>
      <c r="F18" s="81"/>
      <c r="G18" s="81"/>
      <c r="H18" s="81"/>
      <c r="I18" s="81"/>
      <c r="J18" s="81"/>
      <c r="K18" s="81"/>
    </row>
    <row r="19" spans="1:16" x14ac:dyDescent="0.2">
      <c r="A19" s="55"/>
      <c r="B19" s="64" t="s">
        <v>79</v>
      </c>
      <c r="C19" s="178" t="s">
        <v>106</v>
      </c>
      <c r="D19" s="178"/>
      <c r="E19" s="179"/>
      <c r="F19" s="81"/>
      <c r="G19" s="81"/>
      <c r="H19" s="81"/>
      <c r="I19" s="81"/>
      <c r="J19" s="81"/>
      <c r="K19" s="81"/>
    </row>
    <row r="20" spans="1:16" x14ac:dyDescent="0.2">
      <c r="A20" s="55"/>
      <c r="B20" s="64"/>
      <c r="C20" s="178" t="s">
        <v>107</v>
      </c>
      <c r="D20" s="178"/>
      <c r="E20" s="179"/>
      <c r="F20" s="81"/>
      <c r="G20" s="81"/>
      <c r="H20" s="81"/>
      <c r="I20" s="81"/>
      <c r="J20" s="81"/>
      <c r="K20" s="81"/>
    </row>
    <row r="21" spans="1:16" x14ac:dyDescent="0.2">
      <c r="A21" s="55"/>
      <c r="B21" s="64"/>
      <c r="C21" s="176" t="s">
        <v>108</v>
      </c>
      <c r="D21" s="177"/>
      <c r="E21" s="177"/>
      <c r="F21" s="81"/>
      <c r="G21" s="81"/>
      <c r="H21" s="81"/>
      <c r="I21" s="81"/>
      <c r="J21" s="81"/>
      <c r="K21" s="81"/>
    </row>
    <row r="22" spans="1:16" x14ac:dyDescent="0.2">
      <c r="A22" s="55"/>
      <c r="B22" s="161" t="s">
        <v>109</v>
      </c>
      <c r="C22" s="162"/>
      <c r="D22" s="162"/>
      <c r="E22" s="162"/>
      <c r="F22" s="162"/>
      <c r="G22" s="162"/>
      <c r="H22" s="162"/>
      <c r="I22" s="162"/>
      <c r="J22" s="162"/>
      <c r="K22" s="162"/>
    </row>
    <row r="23" spans="1:16" x14ac:dyDescent="0.2">
      <c r="A23" s="55"/>
      <c r="B23" s="64" t="s">
        <v>79</v>
      </c>
      <c r="C23" s="178" t="s">
        <v>105</v>
      </c>
      <c r="D23" s="178"/>
      <c r="E23" s="179"/>
      <c r="F23" s="81"/>
      <c r="G23" s="81"/>
      <c r="H23" s="81"/>
      <c r="I23" s="81"/>
      <c r="J23" s="81"/>
      <c r="K23" s="81"/>
    </row>
    <row r="24" spans="1:16" x14ac:dyDescent="0.2">
      <c r="A24" s="55"/>
      <c r="B24" s="64" t="s">
        <v>79</v>
      </c>
      <c r="C24" s="178" t="s">
        <v>106</v>
      </c>
      <c r="D24" s="178"/>
      <c r="E24" s="179"/>
      <c r="F24" s="81"/>
      <c r="G24" s="81"/>
      <c r="H24" s="81"/>
      <c r="I24" s="81"/>
      <c r="J24" s="81"/>
      <c r="K24" s="81"/>
    </row>
    <row r="25" spans="1:16" x14ac:dyDescent="0.2">
      <c r="A25" s="55"/>
      <c r="B25" s="64" t="s">
        <v>79</v>
      </c>
      <c r="C25" s="180" t="s">
        <v>107</v>
      </c>
      <c r="D25" s="180"/>
      <c r="E25" s="181"/>
      <c r="F25" s="81"/>
      <c r="G25" s="81"/>
      <c r="H25" s="81"/>
      <c r="I25" s="81"/>
      <c r="J25" s="81"/>
      <c r="K25" s="81"/>
    </row>
    <row r="26" spans="1:16" x14ac:dyDescent="0.2">
      <c r="A26" s="55"/>
      <c r="B26" s="66" t="s">
        <v>110</v>
      </c>
      <c r="C26" s="182" t="s">
        <v>111</v>
      </c>
      <c r="D26" s="183"/>
      <c r="E26" s="184"/>
      <c r="F26" s="77" t="s">
        <v>52</v>
      </c>
      <c r="G26" s="77"/>
      <c r="H26" s="77"/>
      <c r="I26" s="77"/>
      <c r="J26" s="77" t="s">
        <v>52</v>
      </c>
      <c r="K26" s="77" t="s">
        <v>52</v>
      </c>
    </row>
    <row r="27" spans="1:16" x14ac:dyDescent="0.2">
      <c r="B27" s="82"/>
      <c r="C27" s="67"/>
      <c r="D27" s="82"/>
      <c r="E27" s="82"/>
      <c r="F27" s="82"/>
      <c r="G27" s="82"/>
      <c r="H27" s="82"/>
      <c r="I27" s="82"/>
      <c r="J27" s="82"/>
      <c r="K27" s="82"/>
    </row>
    <row r="28" spans="1:16" x14ac:dyDescent="0.2">
      <c r="B28" s="57" t="s">
        <v>112</v>
      </c>
      <c r="C28" s="57" t="s">
        <v>113</v>
      </c>
      <c r="G28" s="85" t="s">
        <v>123</v>
      </c>
      <c r="H28" s="82"/>
      <c r="I28" s="82"/>
      <c r="J28" s="82"/>
      <c r="K28" s="82"/>
    </row>
    <row r="29" spans="1:16" x14ac:dyDescent="0.2">
      <c r="C29" s="83"/>
      <c r="G29" s="82"/>
      <c r="H29" s="82"/>
      <c r="I29" s="82"/>
      <c r="J29" s="82"/>
      <c r="K29" s="82"/>
    </row>
    <row r="30" spans="1:16" x14ac:dyDescent="0.2">
      <c r="C30" s="68"/>
    </row>
    <row r="31" spans="1:16" ht="13.5" x14ac:dyDescent="0.25">
      <c r="B31" s="57" t="s">
        <v>114</v>
      </c>
      <c r="C31" s="57" t="s">
        <v>115</v>
      </c>
      <c r="D31" s="70"/>
      <c r="E31" s="70"/>
      <c r="F31" s="168" t="s">
        <v>116</v>
      </c>
      <c r="G31" s="167"/>
      <c r="H31" s="167"/>
      <c r="I31" s="167"/>
      <c r="J31" s="167"/>
      <c r="K31" s="167"/>
      <c r="L31" s="71"/>
      <c r="M31" s="71"/>
      <c r="N31" s="71"/>
      <c r="O31" s="71"/>
      <c r="P31" s="71"/>
    </row>
    <row r="32" spans="1:16" s="71" customFormat="1" ht="13.5" x14ac:dyDescent="0.25">
      <c r="C32" s="149"/>
      <c r="D32" s="149"/>
      <c r="E32" s="149"/>
      <c r="F32" s="149"/>
      <c r="G32" s="149"/>
      <c r="H32" s="149"/>
      <c r="I32" s="149"/>
      <c r="J32" s="149"/>
      <c r="K32" s="149"/>
    </row>
    <row r="33" spans="1:19" ht="13.5" x14ac:dyDescent="0.25">
      <c r="B33" s="57" t="s">
        <v>117</v>
      </c>
      <c r="C33" s="149" t="s">
        <v>118</v>
      </c>
      <c r="D33" s="149"/>
      <c r="E33" s="149"/>
      <c r="F33" s="149"/>
      <c r="G33" s="149"/>
      <c r="H33" s="149"/>
      <c r="I33" s="149"/>
      <c r="J33" s="149"/>
      <c r="K33" s="149"/>
    </row>
    <row r="34" spans="1:19" x14ac:dyDescent="0.2">
      <c r="A34" s="55"/>
      <c r="B34" s="55"/>
      <c r="C34" s="166" t="s">
        <v>119</v>
      </c>
      <c r="D34" s="167"/>
      <c r="E34" s="167"/>
      <c r="F34" s="168" t="s">
        <v>124</v>
      </c>
      <c r="G34" s="169"/>
      <c r="H34" s="169"/>
      <c r="I34" s="169"/>
      <c r="J34" s="169"/>
      <c r="K34" s="169"/>
    </row>
    <row r="35" spans="1:19" ht="24" customHeight="1" x14ac:dyDescent="0.25">
      <c r="A35" s="55"/>
      <c r="B35" s="55"/>
      <c r="C35" s="174" t="s">
        <v>120</v>
      </c>
      <c r="D35" s="175"/>
      <c r="E35" s="175"/>
      <c r="F35" s="149" t="s">
        <v>165</v>
      </c>
      <c r="G35" s="166"/>
      <c r="H35" s="166"/>
      <c r="I35" s="166"/>
      <c r="J35" s="166"/>
      <c r="K35" s="166"/>
      <c r="L35" s="84"/>
      <c r="M35" s="84"/>
      <c r="N35" s="84"/>
      <c r="O35" s="84"/>
      <c r="P35" s="84"/>
      <c r="Q35" s="84"/>
      <c r="R35" s="84"/>
      <c r="S35" s="84"/>
    </row>
    <row r="36" spans="1:19" x14ac:dyDescent="0.2">
      <c r="A36" s="55"/>
      <c r="B36" s="55"/>
      <c r="C36" s="166" t="s">
        <v>121</v>
      </c>
      <c r="D36" s="167"/>
      <c r="E36" s="167"/>
      <c r="F36" s="168" t="s">
        <v>166</v>
      </c>
      <c r="G36" s="169"/>
      <c r="H36" s="169"/>
      <c r="I36" s="169"/>
      <c r="J36" s="169"/>
      <c r="K36" s="169"/>
    </row>
    <row r="37" spans="1:19" ht="29.25" customHeight="1" x14ac:dyDescent="0.2">
      <c r="A37" s="55"/>
      <c r="B37" s="55"/>
      <c r="C37" s="166" t="s">
        <v>122</v>
      </c>
      <c r="D37" s="167"/>
      <c r="E37" s="167"/>
      <c r="F37" s="170" t="s">
        <v>167</v>
      </c>
      <c r="G37" s="171"/>
      <c r="H37" s="171"/>
      <c r="I37" s="171"/>
      <c r="J37" s="171"/>
      <c r="K37" s="171"/>
    </row>
    <row r="38" spans="1:19" x14ac:dyDescent="0.2">
      <c r="A38" s="55"/>
      <c r="B38" s="55"/>
      <c r="C38" s="172"/>
      <c r="D38" s="172"/>
      <c r="E38" s="172"/>
      <c r="F38" s="76"/>
      <c r="G38" s="76"/>
      <c r="H38" s="76"/>
      <c r="I38" s="76"/>
      <c r="J38" s="76"/>
      <c r="K38" s="76"/>
    </row>
    <row r="39" spans="1:19" x14ac:dyDescent="0.2">
      <c r="A39" s="55"/>
      <c r="B39" s="55"/>
      <c r="C39" s="55"/>
      <c r="D39" s="55"/>
      <c r="E39" s="55"/>
      <c r="F39" s="55"/>
      <c r="G39" s="55"/>
      <c r="H39" s="55"/>
      <c r="I39" s="55"/>
      <c r="J39" s="55"/>
      <c r="K39" s="55"/>
    </row>
    <row r="40" spans="1:19" ht="15" x14ac:dyDescent="0.2">
      <c r="C40" s="173"/>
      <c r="D40" s="173"/>
      <c r="E40" s="173"/>
      <c r="F40" s="173"/>
      <c r="H40" s="55"/>
      <c r="I40" s="55"/>
      <c r="J40" s="55"/>
      <c r="K40" s="55"/>
    </row>
    <row r="41" spans="1:19" s="1" customFormat="1" ht="15.75" x14ac:dyDescent="0.25">
      <c r="A41" s="163" t="s">
        <v>31</v>
      </c>
      <c r="B41" s="163"/>
      <c r="C41" s="163"/>
      <c r="D41" s="163"/>
      <c r="E41" s="163"/>
      <c r="F41" s="163"/>
      <c r="G41" s="163"/>
      <c r="H41" s="27"/>
      <c r="J41" s="164" t="s">
        <v>32</v>
      </c>
      <c r="K41" s="164"/>
      <c r="L41" s="164"/>
      <c r="M41" s="164"/>
    </row>
    <row r="42" spans="1:19" s="1" customFormat="1" ht="15.75" customHeight="1" x14ac:dyDescent="0.25">
      <c r="A42" s="5"/>
      <c r="B42" s="5"/>
      <c r="C42" s="5"/>
      <c r="D42" s="5"/>
      <c r="E42" s="5"/>
      <c r="F42" s="5"/>
      <c r="G42" s="5"/>
      <c r="H42" s="25" t="s">
        <v>29</v>
      </c>
      <c r="J42" s="165" t="s">
        <v>30</v>
      </c>
      <c r="K42" s="165"/>
      <c r="L42" s="165"/>
      <c r="M42" s="165"/>
    </row>
    <row r="44" spans="1:19" x14ac:dyDescent="0.2">
      <c r="C44" s="72"/>
      <c r="D44" s="72"/>
      <c r="E44" s="72"/>
      <c r="F44" s="72"/>
      <c r="G44" s="72"/>
      <c r="H44" s="72"/>
      <c r="I44" s="72"/>
      <c r="J44" s="72"/>
      <c r="K44" s="72"/>
    </row>
    <row r="45" spans="1:19" x14ac:dyDescent="0.2">
      <c r="C45" s="72"/>
      <c r="D45" s="72"/>
      <c r="E45" s="72"/>
      <c r="F45" s="72"/>
      <c r="G45" s="72"/>
      <c r="H45" s="72"/>
      <c r="I45" s="72"/>
      <c r="J45" s="72"/>
      <c r="K45" s="72"/>
    </row>
    <row r="46" spans="1:19" x14ac:dyDescent="0.2">
      <c r="C46" s="72"/>
      <c r="D46" s="72"/>
      <c r="E46" s="72"/>
      <c r="F46" s="72"/>
      <c r="G46" s="72"/>
      <c r="H46" s="72"/>
      <c r="I46" s="72"/>
      <c r="J46" s="72"/>
      <c r="K46" s="72"/>
    </row>
  </sheetData>
  <mergeCells count="40">
    <mergeCell ref="C8:E8"/>
    <mergeCell ref="B2:K2"/>
    <mergeCell ref="C4:E4"/>
    <mergeCell ref="C5:E5"/>
    <mergeCell ref="C6:E6"/>
    <mergeCell ref="C7:E7"/>
    <mergeCell ref="C20:E20"/>
    <mergeCell ref="C9:E9"/>
    <mergeCell ref="C10:E10"/>
    <mergeCell ref="B11:K11"/>
    <mergeCell ref="C12:E12"/>
    <mergeCell ref="B13:K13"/>
    <mergeCell ref="B14:K14"/>
    <mergeCell ref="C15:E15"/>
    <mergeCell ref="C16:E16"/>
    <mergeCell ref="B17:K17"/>
    <mergeCell ref="C18:E18"/>
    <mergeCell ref="C19:E19"/>
    <mergeCell ref="C35:E35"/>
    <mergeCell ref="F35:K35"/>
    <mergeCell ref="C21:E21"/>
    <mergeCell ref="B22:K22"/>
    <mergeCell ref="C23:E23"/>
    <mergeCell ref="C24:E24"/>
    <mergeCell ref="C25:E25"/>
    <mergeCell ref="C26:E26"/>
    <mergeCell ref="F31:K31"/>
    <mergeCell ref="C32:K32"/>
    <mergeCell ref="C33:K33"/>
    <mergeCell ref="C34:E34"/>
    <mergeCell ref="F34:K34"/>
    <mergeCell ref="A41:G41"/>
    <mergeCell ref="J41:M41"/>
    <mergeCell ref="J42:M42"/>
    <mergeCell ref="C36:E36"/>
    <mergeCell ref="F36:K36"/>
    <mergeCell ref="C37:E37"/>
    <mergeCell ref="F37:K37"/>
    <mergeCell ref="C38:E38"/>
    <mergeCell ref="C40:F40"/>
  </mergeCells>
  <pageMargins left="0.27559055118110237" right="0.27559055118110237" top="0.27559055118110237" bottom="0.27559055118110237" header="0.51181102362204722" footer="0.51181102362204722"/>
  <pageSetup paperSize="9" scale="77" pageOrder="overThenDown"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6"/>
  <sheetViews>
    <sheetView tabSelected="1" topLeftCell="A31" workbookViewId="0">
      <selection activeCell="B33" sqref="B33:G33"/>
    </sheetView>
  </sheetViews>
  <sheetFormatPr defaultRowHeight="15" x14ac:dyDescent="0.25"/>
  <cols>
    <col min="1" max="2" width="9.140625" style="1"/>
    <col min="3" max="3" width="11" style="1" customWidth="1"/>
    <col min="4" max="14" width="9.140625" style="1"/>
    <col min="15" max="15" width="13" style="1" customWidth="1"/>
    <col min="16" max="16384" width="9.140625" style="1"/>
  </cols>
  <sheetData>
    <row r="2" spans="1:20" x14ac:dyDescent="0.25">
      <c r="A2" s="223" t="s">
        <v>170</v>
      </c>
      <c r="B2" s="223"/>
      <c r="C2" s="223"/>
      <c r="D2" s="223"/>
      <c r="E2" s="223"/>
      <c r="F2" s="223"/>
      <c r="G2" s="223"/>
      <c r="H2" s="223"/>
      <c r="I2" s="223"/>
      <c r="J2" s="223"/>
      <c r="K2" s="223"/>
      <c r="L2" s="223"/>
      <c r="M2" s="223"/>
      <c r="N2" s="223"/>
      <c r="O2" s="223"/>
    </row>
    <row r="4" spans="1:20" ht="15.75" x14ac:dyDescent="0.25">
      <c r="A4" s="123" t="s">
        <v>0</v>
      </c>
      <c r="B4" s="4">
        <v>600000</v>
      </c>
      <c r="C4" s="5"/>
      <c r="E4" s="124" t="s">
        <v>1</v>
      </c>
      <c r="F4" s="124"/>
      <c r="G4" s="124"/>
      <c r="H4" s="124"/>
      <c r="I4" s="124"/>
      <c r="J4" s="124"/>
      <c r="K4" s="124"/>
      <c r="L4" s="124"/>
      <c r="M4" s="124"/>
    </row>
    <row r="5" spans="1:20" ht="22.5" x14ac:dyDescent="0.25">
      <c r="A5" s="123"/>
      <c r="B5" s="106" t="s">
        <v>2</v>
      </c>
      <c r="C5" s="5"/>
      <c r="E5" s="125" t="s">
        <v>3</v>
      </c>
      <c r="F5" s="125"/>
      <c r="G5" s="125"/>
      <c r="H5" s="125"/>
      <c r="I5" s="125"/>
      <c r="J5" s="125"/>
      <c r="K5" s="125"/>
      <c r="L5" s="125"/>
      <c r="M5" s="125"/>
    </row>
    <row r="6" spans="1:20" ht="15.75" x14ac:dyDescent="0.25">
      <c r="A6" s="123" t="s">
        <v>4</v>
      </c>
      <c r="B6" s="4">
        <v>610000</v>
      </c>
      <c r="C6" s="5"/>
      <c r="E6" s="124" t="str">
        <f>E4</f>
        <v>Відділ освіти  Чернеччинської сільської ради</v>
      </c>
      <c r="F6" s="124"/>
      <c r="G6" s="124"/>
      <c r="H6" s="124"/>
      <c r="I6" s="124"/>
      <c r="J6" s="124"/>
      <c r="K6" s="124"/>
      <c r="L6" s="124"/>
      <c r="M6" s="124"/>
    </row>
    <row r="7" spans="1:20" ht="22.5" x14ac:dyDescent="0.25">
      <c r="A7" s="123"/>
      <c r="B7" s="106" t="s">
        <v>2</v>
      </c>
      <c r="C7" s="5"/>
      <c r="E7" s="126" t="s">
        <v>5</v>
      </c>
      <c r="F7" s="126"/>
      <c r="G7" s="126"/>
      <c r="H7" s="126"/>
      <c r="I7" s="126"/>
      <c r="J7" s="126"/>
      <c r="K7" s="126"/>
      <c r="L7" s="126"/>
      <c r="M7" s="126"/>
    </row>
    <row r="8" spans="1:20" ht="15.75" customHeight="1" x14ac:dyDescent="0.25">
      <c r="A8" s="123" t="s">
        <v>6</v>
      </c>
      <c r="B8" s="4">
        <v>611010</v>
      </c>
      <c r="C8" s="7"/>
      <c r="E8" s="127" t="s">
        <v>127</v>
      </c>
      <c r="F8" s="127"/>
      <c r="G8" s="127"/>
      <c r="H8" s="127"/>
      <c r="I8" s="127"/>
      <c r="J8" s="127"/>
      <c r="K8" s="127"/>
      <c r="L8" s="127"/>
      <c r="M8" s="127"/>
    </row>
    <row r="9" spans="1:20" ht="22.5" x14ac:dyDescent="0.25">
      <c r="A9" s="123"/>
      <c r="B9" s="8" t="s">
        <v>2</v>
      </c>
      <c r="C9" s="8" t="s">
        <v>7</v>
      </c>
      <c r="E9" s="125" t="s">
        <v>8</v>
      </c>
      <c r="F9" s="125"/>
      <c r="G9" s="125"/>
      <c r="H9" s="125"/>
      <c r="I9" s="125"/>
      <c r="J9" s="125"/>
      <c r="K9" s="125"/>
      <c r="L9" s="125"/>
      <c r="M9" s="125"/>
    </row>
    <row r="12" spans="1:20" x14ac:dyDescent="0.25">
      <c r="A12" s="129" t="s">
        <v>19</v>
      </c>
      <c r="B12" s="129"/>
      <c r="C12" s="129"/>
      <c r="D12" s="129" t="s">
        <v>171</v>
      </c>
      <c r="E12" s="129"/>
      <c r="F12" s="129"/>
      <c r="G12" s="129"/>
      <c r="H12" s="129"/>
      <c r="I12" s="129"/>
      <c r="J12" s="129" t="s">
        <v>172</v>
      </c>
      <c r="K12" s="129"/>
      <c r="L12" s="129"/>
      <c r="M12" s="129"/>
      <c r="N12" s="129"/>
      <c r="O12" s="129"/>
    </row>
    <row r="13" spans="1:20" x14ac:dyDescent="0.25">
      <c r="A13" s="129"/>
      <c r="B13" s="129"/>
      <c r="C13" s="129"/>
      <c r="D13" s="221" t="s">
        <v>173</v>
      </c>
      <c r="E13" s="221"/>
      <c r="F13" s="221" t="s">
        <v>39</v>
      </c>
      <c r="G13" s="221"/>
      <c r="H13" s="221" t="s">
        <v>174</v>
      </c>
      <c r="I13" s="221"/>
      <c r="J13" s="221" t="s">
        <v>173</v>
      </c>
      <c r="K13" s="221"/>
      <c r="L13" s="221" t="s">
        <v>39</v>
      </c>
      <c r="M13" s="221"/>
      <c r="N13" s="221" t="s">
        <v>174</v>
      </c>
      <c r="O13" s="221"/>
    </row>
    <row r="14" spans="1:20" x14ac:dyDescent="0.25">
      <c r="A14" s="220" t="s">
        <v>25</v>
      </c>
      <c r="B14" s="220"/>
      <c r="C14" s="220"/>
      <c r="D14" s="221"/>
      <c r="E14" s="221"/>
      <c r="F14" s="221"/>
      <c r="G14" s="221"/>
      <c r="H14" s="221"/>
      <c r="I14" s="221"/>
      <c r="J14" s="221"/>
      <c r="K14" s="221"/>
      <c r="L14" s="221"/>
      <c r="M14" s="221"/>
      <c r="N14" s="221"/>
      <c r="O14" s="221"/>
    </row>
    <row r="15" spans="1:20" x14ac:dyDescent="0.25">
      <c r="A15" s="196" t="str">
        <f>'5.3 Показники'!B23</f>
        <v>діто-дні відвідування</v>
      </c>
      <c r="B15" s="197"/>
      <c r="C15" s="198"/>
      <c r="D15" s="221">
        <f>121*190</f>
        <v>22990</v>
      </c>
      <c r="E15" s="221"/>
      <c r="F15" s="221">
        <v>16200</v>
      </c>
      <c r="G15" s="221"/>
      <c r="H15" s="218">
        <f>F15/D15</f>
        <v>0.70465419747716396</v>
      </c>
      <c r="I15" s="218"/>
      <c r="J15" s="222">
        <f>SUM('5.3 Показники'!E23)</f>
        <v>21280</v>
      </c>
      <c r="K15" s="221"/>
      <c r="L15" s="222">
        <f>SUM('5.3 Показники'!H23)</f>
        <v>15658</v>
      </c>
      <c r="M15" s="221"/>
      <c r="N15" s="218">
        <f>L15/J15</f>
        <v>0.73580827067669174</v>
      </c>
      <c r="O15" s="218"/>
    </row>
    <row r="16" spans="1:20" x14ac:dyDescent="0.25">
      <c r="A16" s="215" t="s">
        <v>175</v>
      </c>
      <c r="B16" s="215"/>
      <c r="C16" s="215"/>
      <c r="D16" s="216"/>
      <c r="E16" s="216"/>
      <c r="F16" s="216"/>
      <c r="G16" s="216"/>
      <c r="H16" s="216" t="s">
        <v>188</v>
      </c>
      <c r="I16" s="216"/>
      <c r="J16" s="216"/>
      <c r="K16" s="216"/>
      <c r="L16" s="216"/>
      <c r="M16" s="216"/>
      <c r="N16" s="216" t="s">
        <v>189</v>
      </c>
      <c r="O16" s="216"/>
      <c r="P16" s="109">
        <f>(N15)/1*100</f>
        <v>73.580827067669176</v>
      </c>
      <c r="Q16" s="113">
        <f>73.6/70.5</f>
        <v>1.0439716312056737</v>
      </c>
      <c r="R16" s="114" t="s">
        <v>192</v>
      </c>
      <c r="S16" s="114"/>
      <c r="T16" s="114"/>
    </row>
    <row r="17" spans="1:16" x14ac:dyDescent="0.25">
      <c r="A17" s="220" t="s">
        <v>28</v>
      </c>
      <c r="B17" s="220"/>
      <c r="C17" s="220"/>
      <c r="D17" s="221"/>
      <c r="E17" s="221"/>
      <c r="F17" s="221"/>
      <c r="G17" s="221"/>
      <c r="H17" s="221"/>
      <c r="I17" s="221"/>
      <c r="J17" s="221"/>
      <c r="K17" s="221"/>
      <c r="L17" s="221"/>
      <c r="M17" s="221"/>
      <c r="N17" s="221"/>
      <c r="O17" s="221"/>
    </row>
    <row r="18" spans="1:16" ht="20.25" customHeight="1" x14ac:dyDescent="0.25">
      <c r="A18" s="133" t="str">
        <f>'5.3 Показники'!B26</f>
        <v>кількість днів відвідування</v>
      </c>
      <c r="B18" s="134"/>
      <c r="C18" s="135"/>
      <c r="D18" s="129">
        <v>190</v>
      </c>
      <c r="E18" s="129"/>
      <c r="F18" s="129">
        <v>169</v>
      </c>
      <c r="G18" s="129"/>
      <c r="H18" s="218">
        <f>F18/D18</f>
        <v>0.88947368421052631</v>
      </c>
      <c r="I18" s="218"/>
      <c r="J18" s="219">
        <v>190</v>
      </c>
      <c r="K18" s="129"/>
      <c r="L18" s="219">
        <f>'5.3 Показники'!H26</f>
        <v>158</v>
      </c>
      <c r="M18" s="129"/>
      <c r="N18" s="195">
        <f>L18/J18</f>
        <v>0.83157894736842108</v>
      </c>
      <c r="O18" s="195"/>
    </row>
    <row r="19" spans="1:16" ht="33.75" customHeight="1" x14ac:dyDescent="0.25">
      <c r="A19" s="133" t="str">
        <f>'5.3 Показники'!B27</f>
        <v xml:space="preserve">відсоток охоплення дошкільною освітою </v>
      </c>
      <c r="B19" s="134"/>
      <c r="C19" s="135"/>
      <c r="D19" s="129">
        <v>93</v>
      </c>
      <c r="E19" s="129"/>
      <c r="F19" s="129">
        <v>93</v>
      </c>
      <c r="G19" s="129"/>
      <c r="H19" s="195">
        <f>F19/D19</f>
        <v>1</v>
      </c>
      <c r="I19" s="195"/>
      <c r="J19" s="129">
        <v>93</v>
      </c>
      <c r="K19" s="129"/>
      <c r="L19" s="129">
        <v>93</v>
      </c>
      <c r="M19" s="129"/>
      <c r="N19" s="195">
        <f>L19/J19</f>
        <v>1</v>
      </c>
      <c r="O19" s="195"/>
    </row>
    <row r="20" spans="1:16" x14ac:dyDescent="0.25">
      <c r="A20" s="215" t="s">
        <v>175</v>
      </c>
      <c r="B20" s="215"/>
      <c r="C20" s="215"/>
      <c r="D20" s="216"/>
      <c r="E20" s="216"/>
      <c r="F20" s="216"/>
      <c r="G20" s="216"/>
      <c r="H20" s="217"/>
      <c r="I20" s="217"/>
      <c r="J20" s="216"/>
      <c r="K20" s="216"/>
      <c r="L20" s="216"/>
      <c r="M20" s="216"/>
      <c r="N20" s="216" t="s">
        <v>190</v>
      </c>
      <c r="O20" s="216"/>
      <c r="P20" s="112">
        <f>SUM(N18:O19)/2*100</f>
        <v>91.578947368421055</v>
      </c>
    </row>
    <row r="21" spans="1:16" x14ac:dyDescent="0.25">
      <c r="A21" s="210" t="s">
        <v>176</v>
      </c>
      <c r="B21" s="210"/>
      <c r="C21" s="210"/>
      <c r="D21" s="211" t="s">
        <v>191</v>
      </c>
      <c r="E21" s="212"/>
      <c r="F21" s="212"/>
      <c r="G21" s="212"/>
      <c r="H21" s="212"/>
      <c r="I21" s="212"/>
      <c r="J21" s="212"/>
      <c r="K21" s="212"/>
      <c r="L21" s="212"/>
      <c r="M21" s="213"/>
      <c r="N21" s="214">
        <f>73.6+91.58+25</f>
        <v>190.18</v>
      </c>
      <c r="O21" s="214"/>
    </row>
    <row r="27" spans="1:16" x14ac:dyDescent="0.25">
      <c r="A27" s="1" t="s">
        <v>177</v>
      </c>
    </row>
    <row r="29" spans="1:16" ht="35.25" customHeight="1" x14ac:dyDescent="0.25">
      <c r="A29" s="129" t="s">
        <v>178</v>
      </c>
      <c r="B29" s="129" t="s">
        <v>179</v>
      </c>
      <c r="C29" s="129"/>
      <c r="D29" s="129"/>
      <c r="E29" s="129"/>
      <c r="F29" s="129"/>
      <c r="G29" s="129"/>
      <c r="H29" s="209" t="s">
        <v>180</v>
      </c>
      <c r="I29" s="209"/>
      <c r="J29" s="209"/>
      <c r="K29" s="209"/>
      <c r="L29" s="209"/>
      <c r="M29" s="209"/>
    </row>
    <row r="30" spans="1:16" ht="45" customHeight="1" x14ac:dyDescent="0.25">
      <c r="A30" s="129"/>
      <c r="B30" s="129"/>
      <c r="C30" s="129"/>
      <c r="D30" s="129"/>
      <c r="E30" s="129"/>
      <c r="F30" s="129"/>
      <c r="G30" s="129"/>
      <c r="H30" s="209" t="s">
        <v>181</v>
      </c>
      <c r="I30" s="209"/>
      <c r="J30" s="209" t="s">
        <v>182</v>
      </c>
      <c r="K30" s="209"/>
      <c r="L30" s="209" t="s">
        <v>183</v>
      </c>
      <c r="M30" s="209"/>
    </row>
    <row r="31" spans="1:16" x14ac:dyDescent="0.25">
      <c r="A31" s="110">
        <v>1</v>
      </c>
      <c r="B31" s="206">
        <v>2</v>
      </c>
      <c r="C31" s="207"/>
      <c r="D31" s="207"/>
      <c r="E31" s="207"/>
      <c r="F31" s="207"/>
      <c r="G31" s="208"/>
      <c r="H31" s="193">
        <v>3</v>
      </c>
      <c r="I31" s="193"/>
      <c r="J31" s="193">
        <v>4</v>
      </c>
      <c r="K31" s="193"/>
      <c r="L31" s="193">
        <v>5</v>
      </c>
      <c r="M31" s="193"/>
    </row>
    <row r="32" spans="1:16" x14ac:dyDescent="0.25">
      <c r="A32" s="107"/>
      <c r="B32" s="130" t="s">
        <v>184</v>
      </c>
      <c r="C32" s="131"/>
      <c r="D32" s="131"/>
      <c r="E32" s="131"/>
      <c r="F32" s="131"/>
      <c r="G32" s="132"/>
      <c r="H32" s="129"/>
      <c r="I32" s="129"/>
      <c r="J32" s="129"/>
      <c r="K32" s="129"/>
      <c r="L32" s="129"/>
      <c r="M32" s="129"/>
    </row>
    <row r="33" spans="1:13" ht="37.5" customHeight="1" x14ac:dyDescent="0.25">
      <c r="A33" s="107"/>
      <c r="B33" s="196" t="s">
        <v>135</v>
      </c>
      <c r="C33" s="197"/>
      <c r="D33" s="197"/>
      <c r="E33" s="197"/>
      <c r="F33" s="197"/>
      <c r="G33" s="198"/>
      <c r="H33" s="129"/>
      <c r="I33" s="129"/>
      <c r="J33" s="199">
        <f>N21</f>
        <v>190.18</v>
      </c>
      <c r="K33" s="199"/>
      <c r="L33" s="129"/>
      <c r="M33" s="129"/>
    </row>
    <row r="35" spans="1:13" x14ac:dyDescent="0.25">
      <c r="A35" s="1" t="s">
        <v>185</v>
      </c>
    </row>
    <row r="37" spans="1:13" x14ac:dyDescent="0.25">
      <c r="A37" s="129" t="s">
        <v>178</v>
      </c>
      <c r="B37" s="129" t="s">
        <v>179</v>
      </c>
      <c r="C37" s="129"/>
      <c r="D37" s="129"/>
      <c r="E37" s="129"/>
      <c r="F37" s="129"/>
      <c r="G37" s="129"/>
      <c r="H37" s="200" t="s">
        <v>186</v>
      </c>
      <c r="I37" s="201"/>
      <c r="J37" s="201"/>
      <c r="K37" s="201"/>
      <c r="L37" s="201"/>
      <c r="M37" s="202"/>
    </row>
    <row r="38" spans="1:13" x14ac:dyDescent="0.25">
      <c r="A38" s="129"/>
      <c r="B38" s="129"/>
      <c r="C38" s="129"/>
      <c r="D38" s="129"/>
      <c r="E38" s="129"/>
      <c r="F38" s="129"/>
      <c r="G38" s="129"/>
      <c r="H38" s="203"/>
      <c r="I38" s="204"/>
      <c r="J38" s="204"/>
      <c r="K38" s="204"/>
      <c r="L38" s="204"/>
      <c r="M38" s="205"/>
    </row>
    <row r="39" spans="1:13" x14ac:dyDescent="0.25">
      <c r="A39" s="110">
        <v>1</v>
      </c>
      <c r="B39" s="193">
        <v>2</v>
      </c>
      <c r="C39" s="193"/>
      <c r="D39" s="193"/>
      <c r="E39" s="193"/>
      <c r="F39" s="193"/>
      <c r="G39" s="193"/>
      <c r="H39" s="193">
        <v>3</v>
      </c>
      <c r="I39" s="193"/>
      <c r="J39" s="193"/>
      <c r="K39" s="193"/>
      <c r="L39" s="193"/>
      <c r="M39" s="193"/>
    </row>
    <row r="40" spans="1:13" x14ac:dyDescent="0.25">
      <c r="A40" s="110"/>
      <c r="B40" s="193"/>
      <c r="C40" s="193"/>
      <c r="D40" s="193"/>
      <c r="E40" s="193"/>
      <c r="F40" s="193"/>
      <c r="G40" s="193"/>
      <c r="H40" s="193"/>
      <c r="I40" s="193"/>
      <c r="J40" s="193"/>
      <c r="K40" s="193"/>
      <c r="L40" s="193"/>
      <c r="M40" s="193"/>
    </row>
    <row r="41" spans="1:13" x14ac:dyDescent="0.25">
      <c r="A41" s="110"/>
      <c r="B41" s="193"/>
      <c r="C41" s="193"/>
      <c r="D41" s="193"/>
      <c r="E41" s="193"/>
      <c r="F41" s="193"/>
      <c r="G41" s="193"/>
      <c r="H41" s="193"/>
      <c r="I41" s="193"/>
      <c r="J41" s="193"/>
      <c r="K41" s="193"/>
      <c r="L41" s="193"/>
      <c r="M41" s="193"/>
    </row>
    <row r="42" spans="1:13" x14ac:dyDescent="0.25">
      <c r="A42" s="110"/>
      <c r="B42" s="193"/>
      <c r="C42" s="193"/>
      <c r="D42" s="193"/>
      <c r="E42" s="193"/>
      <c r="F42" s="193"/>
      <c r="G42" s="193"/>
      <c r="H42" s="193"/>
      <c r="I42" s="193"/>
      <c r="J42" s="193"/>
      <c r="K42" s="193"/>
      <c r="L42" s="193"/>
      <c r="M42" s="193"/>
    </row>
    <row r="45" spans="1:13" ht="15.75" x14ac:dyDescent="0.25">
      <c r="A45" s="10" t="s">
        <v>187</v>
      </c>
      <c r="B45" s="5"/>
      <c r="C45" s="5"/>
      <c r="D45" s="5"/>
      <c r="E45" s="5"/>
      <c r="F45" s="5"/>
      <c r="G45" s="111"/>
      <c r="H45" s="105"/>
      <c r="J45" s="164" t="s">
        <v>32</v>
      </c>
      <c r="K45" s="164"/>
      <c r="L45" s="164"/>
      <c r="M45" s="164"/>
    </row>
    <row r="46" spans="1:13" ht="15.75" x14ac:dyDescent="0.25">
      <c r="A46" s="5"/>
      <c r="B46" s="5"/>
      <c r="C46" s="5"/>
      <c r="D46" s="5"/>
      <c r="E46" s="5"/>
      <c r="F46" s="5"/>
      <c r="G46" s="194" t="s">
        <v>29</v>
      </c>
      <c r="H46" s="194"/>
      <c r="J46" s="165" t="s">
        <v>30</v>
      </c>
      <c r="K46" s="165"/>
      <c r="L46" s="165"/>
      <c r="M46" s="165"/>
    </row>
  </sheetData>
  <mergeCells count="103">
    <mergeCell ref="A2:O2"/>
    <mergeCell ref="A4:A5"/>
    <mergeCell ref="E4:M4"/>
    <mergeCell ref="E5:M5"/>
    <mergeCell ref="A6:A7"/>
    <mergeCell ref="E6:M6"/>
    <mergeCell ref="E7:M7"/>
    <mergeCell ref="A8:A9"/>
    <mergeCell ref="E8:M8"/>
    <mergeCell ref="E9:M9"/>
    <mergeCell ref="A12:C13"/>
    <mergeCell ref="D12:I12"/>
    <mergeCell ref="J12:O12"/>
    <mergeCell ref="D13:E13"/>
    <mergeCell ref="F13:G13"/>
    <mergeCell ref="H13:I13"/>
    <mergeCell ref="J13:K13"/>
    <mergeCell ref="N15:O15"/>
    <mergeCell ref="A15:C15"/>
    <mergeCell ref="D15:E15"/>
    <mergeCell ref="F15:G15"/>
    <mergeCell ref="H15:I15"/>
    <mergeCell ref="J15:K15"/>
    <mergeCell ref="L15:M15"/>
    <mergeCell ref="L13:M13"/>
    <mergeCell ref="N13:O13"/>
    <mergeCell ref="A14:C14"/>
    <mergeCell ref="D14:E14"/>
    <mergeCell ref="F14:G14"/>
    <mergeCell ref="H14:I14"/>
    <mergeCell ref="J14:K14"/>
    <mergeCell ref="L14:M14"/>
    <mergeCell ref="N14:O14"/>
    <mergeCell ref="N16:O16"/>
    <mergeCell ref="A17:C17"/>
    <mergeCell ref="D17:E17"/>
    <mergeCell ref="F17:G17"/>
    <mergeCell ref="H17:I17"/>
    <mergeCell ref="J17:K17"/>
    <mergeCell ref="L17:M17"/>
    <mergeCell ref="N17:O17"/>
    <mergeCell ref="A16:C16"/>
    <mergeCell ref="D16:E16"/>
    <mergeCell ref="F16:G16"/>
    <mergeCell ref="H16:I16"/>
    <mergeCell ref="J16:K16"/>
    <mergeCell ref="L16:M16"/>
    <mergeCell ref="A21:C21"/>
    <mergeCell ref="D21:M21"/>
    <mergeCell ref="N21:O21"/>
    <mergeCell ref="N18:O18"/>
    <mergeCell ref="A20:C20"/>
    <mergeCell ref="D20:E20"/>
    <mergeCell ref="F20:G20"/>
    <mergeCell ref="H20:I20"/>
    <mergeCell ref="J20:K20"/>
    <mergeCell ref="L20:M20"/>
    <mergeCell ref="N20:O20"/>
    <mergeCell ref="L19:M19"/>
    <mergeCell ref="N19:O19"/>
    <mergeCell ref="A18:C18"/>
    <mergeCell ref="D18:E18"/>
    <mergeCell ref="F18:G18"/>
    <mergeCell ref="H18:I18"/>
    <mergeCell ref="J18:K18"/>
    <mergeCell ref="L18:M18"/>
    <mergeCell ref="H31:I31"/>
    <mergeCell ref="J31:K31"/>
    <mergeCell ref="L31:M31"/>
    <mergeCell ref="B32:G32"/>
    <mergeCell ref="H32:I32"/>
    <mergeCell ref="J32:K32"/>
    <mergeCell ref="L32:M32"/>
    <mergeCell ref="A29:A30"/>
    <mergeCell ref="B29:G30"/>
    <mergeCell ref="H29:M29"/>
    <mergeCell ref="H30:I30"/>
    <mergeCell ref="J30:K30"/>
    <mergeCell ref="L30:M30"/>
    <mergeCell ref="B42:G42"/>
    <mergeCell ref="H42:M42"/>
    <mergeCell ref="J45:M45"/>
    <mergeCell ref="G46:H46"/>
    <mergeCell ref="J46:M46"/>
    <mergeCell ref="A19:C19"/>
    <mergeCell ref="D19:E19"/>
    <mergeCell ref="F19:G19"/>
    <mergeCell ref="H19:I19"/>
    <mergeCell ref="J19:K19"/>
    <mergeCell ref="B39:G39"/>
    <mergeCell ref="H39:M39"/>
    <mergeCell ref="B40:G40"/>
    <mergeCell ref="H40:M40"/>
    <mergeCell ref="B41:G41"/>
    <mergeCell ref="H41:M41"/>
    <mergeCell ref="B33:G33"/>
    <mergeCell ref="H33:I33"/>
    <mergeCell ref="J33:K33"/>
    <mergeCell ref="L33:M33"/>
    <mergeCell ref="A37:A38"/>
    <mergeCell ref="B37:G38"/>
    <mergeCell ref="H37:M38"/>
    <mergeCell ref="B31:G3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звіт</vt:lpstr>
      <vt:lpstr>5.2</vt:lpstr>
      <vt:lpstr>5.3 Показники</vt:lpstr>
      <vt:lpstr>5.4. Показники  </vt:lpstr>
      <vt:lpstr>5.5. </vt:lpstr>
      <vt:lpstr>Лист1</vt:lpstr>
      <vt:lpstr>'5.4. Показники  '!Область_печати</vt:lpstr>
      <vt:lpstr>'5.5. '!Область_печати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2019-03-28T07:13:55Z</cp:lastPrinted>
  <dcterms:created xsi:type="dcterms:W3CDTF">2019-02-28T15:39:11Z</dcterms:created>
  <dcterms:modified xsi:type="dcterms:W3CDTF">2019-04-09T08:20:54Z</dcterms:modified>
</cp:coreProperties>
</file>