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30"/>
  </bookViews>
  <sheets>
    <sheet name="звіт (2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14" i="1" l="1"/>
  <c r="H100" i="1"/>
  <c r="I100" i="1" s="1"/>
  <c r="G100" i="1"/>
  <c r="H94" i="1"/>
  <c r="I94" i="1" s="1"/>
  <c r="I88" i="1"/>
  <c r="H88" i="1"/>
  <c r="G88" i="1"/>
  <c r="I87" i="1"/>
  <c r="I78" i="1"/>
  <c r="G69" i="1"/>
  <c r="E69" i="1"/>
  <c r="D69" i="1"/>
  <c r="C69" i="1"/>
  <c r="J68" i="1"/>
  <c r="J69" i="1" s="1"/>
  <c r="I68" i="1"/>
  <c r="I69" i="1" s="1"/>
  <c r="H68" i="1"/>
  <c r="H108" i="1" s="1"/>
  <c r="E68" i="1"/>
  <c r="K68" i="1" s="1"/>
  <c r="K69" i="1" s="1"/>
  <c r="H51" i="1"/>
  <c r="J50" i="1"/>
  <c r="J51" i="1" s="1"/>
  <c r="I50" i="1"/>
  <c r="I51" i="1" s="1"/>
  <c r="L51" i="1" s="1"/>
  <c r="H50" i="1"/>
  <c r="F50" i="1"/>
  <c r="F51" i="1" s="1"/>
  <c r="E50" i="1"/>
  <c r="E51" i="1" s="1"/>
  <c r="I22" i="1"/>
  <c r="L50" i="1" s="1"/>
  <c r="H22" i="1"/>
  <c r="K50" i="1" s="1"/>
  <c r="G22" i="1"/>
  <c r="J22" i="1" s="1"/>
  <c r="M50" i="1" s="1"/>
  <c r="D22" i="1"/>
  <c r="G50" i="1" s="1"/>
  <c r="G51" i="1" s="1"/>
  <c r="E11" i="1"/>
  <c r="C11" i="1"/>
  <c r="B11" i="1"/>
  <c r="B77" i="1" s="1"/>
  <c r="I108" i="1" l="1"/>
  <c r="H114" i="1"/>
  <c r="I114" i="1" s="1"/>
  <c r="M51" i="1"/>
  <c r="K51" i="1"/>
  <c r="B50" i="1"/>
  <c r="H69" i="1"/>
</calcChain>
</file>

<file path=xl/sharedStrings.xml><?xml version="1.0" encoding="utf-8"?>
<sst xmlns="http://schemas.openxmlformats.org/spreadsheetml/2006/main" count="195" uniqueCount="88">
  <si>
    <t>Звіт</t>
  </si>
  <si>
    <t>про виконання паспорта бюджетної програми місцевого бюджету за 2018 рік</t>
  </si>
  <si>
    <t>1.</t>
  </si>
  <si>
    <t>Відділ освіти  Чернеччинської сільської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</si>
  <si>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</si>
  <si>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</si>
  <si>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</si>
  <si>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</si>
  <si>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</si>
  <si>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</si>
  <si>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</si>
  <si>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</si>
  <si>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</si>
  <si>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</si>
  <si>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</si>
  <si>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</si>
  <si>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</si>
  <si>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</si>
  <si>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</si>
  <si>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</si>
  <si>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</si>
  <si>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</si>
  <si>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(грн)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</si>
  <si>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</si>
  <si>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</si>
  <si>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</si>
  <si>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</si>
  <si>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Обсяги фінансування бюджетної програми за звітний період у розрізі підпрограм та завдань</t>
  </si>
  <si>
    <t>КПКВК</t>
  </si>
  <si>
    <t>КФКВК</t>
  </si>
  <si>
    <t xml:space="preserve">Підпрограма/ завдання 
бюджетної програми
</t>
  </si>
  <si>
    <t xml:space="preserve">Затверджено паспортом
бюджетної програми
на звітний період
</t>
  </si>
  <si>
    <t xml:space="preserve">Касові видатки (надані кредити) 
за звітний період
</t>
  </si>
  <si>
    <t>Пояснення щодо причин відхилення</t>
  </si>
  <si>
    <t>Завдання 1. 
Будівництво освітніх установ та закладів
Завдання 2.  Розробка проектно-кошторисної документації об’єкта реконструкції Завдання 3.  Забезпечення реконструкції об’єктів теплопостачання закладів освіти</t>
  </si>
  <si>
    <t>Розбіжність виникла за рахунок уточнення вартості робіт по будівництву футбольного поля зі штучним покриттям Чернеччинської загальноосвітньої школи І – ІІІ ступенів та, реконструкції котельні Чернеччинської ЗОШ І-ІІІ ступенів, зменшення витрат по розробці проектно-кошторисної документації об’єктів реконструкції</t>
  </si>
  <si>
    <t>Усього:</t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</si>
  <si>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</si>
  <si>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</si>
  <si>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Найменування місцевої / регіональної програми</t>
  </si>
  <si>
    <t>Програма економічного і соціального розвитку Чернеччинської сільської ради (об’єднаної територіальної громади) на 2018 рік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</si>
  <si>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</si>
  <si>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</si>
  <si>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</si>
  <si>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</si>
  <si>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</si>
  <si>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</si>
  <si>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Виконано за звітній період (касові видатки/надані кредити)</t>
  </si>
  <si>
    <t>затрат</t>
  </si>
  <si>
    <t>Обсяг видатків на проведення  будівництва освітніх установ та закладів</t>
  </si>
  <si>
    <t>грн.</t>
  </si>
  <si>
    <t xml:space="preserve">Рішення  сесії  Чернеччинської сільської ради </t>
  </si>
  <si>
    <t>Розбіжність виникла за рахунок уточнення вартості робіт по будівництву футбольного поля зі штучним покриттям Чернеччинської загальноосвітньої школи І – ІІІ ступенів .</t>
  </si>
  <si>
    <t>продукту</t>
  </si>
  <si>
    <t>Кількість освітніх закладів, в яких буде проведено будівництво</t>
  </si>
  <si>
    <t>од.</t>
  </si>
  <si>
    <t xml:space="preserve">Рішення сесії Чернеччинської сільської ради </t>
  </si>
  <si>
    <t>Загальна площа об’єкта  будівництва</t>
  </si>
  <si>
    <t>кв.м</t>
  </si>
  <si>
    <t>Проектно-кошторисна документація</t>
  </si>
  <si>
    <t>Розбіжностей між затвердженими та досягнутими результативними показниками продукту немає</t>
  </si>
  <si>
    <t>ефективності</t>
  </si>
  <si>
    <t>Середня вартість робіт в одному закладі</t>
  </si>
  <si>
    <t>Розрахунково</t>
  </si>
  <si>
    <t>Середня вартість будівництва 1 кв.м</t>
  </si>
  <si>
    <t>Розбіжність виникла за рахунок зменшення вартості робіт по будівництву футбольного поля зі штучним покриттям Чернеччинської загальноосвітньої школи І – ІІІ ступенів .</t>
  </si>
  <si>
    <t>якості</t>
  </si>
  <si>
    <t>Рівень готовності</t>
  </si>
  <si>
    <t>%</t>
  </si>
  <si>
    <t>-</t>
  </si>
  <si>
    <t xml:space="preserve">Розбіжностей між затвердженими та досягнутими результативними показниками продукту немає. </t>
  </si>
  <si>
    <t xml:space="preserve"> затрат</t>
  </si>
  <si>
    <t>Витрати на проведення  реконструкції освітніх установ та закладів</t>
  </si>
  <si>
    <t>Розбіжність між затвердженими та досягнутими результативними показниками продукту виникла у зв'язку з тим, що  вартість виготовлення проектно-кошторисної документації  на  проведення  реконструкції топкових Хухрянської ЗОШ І-ІІІ та  Сонячненського НВК:ЗОШ І-Ш ступенів –ДНЗ склалась меншею ніж планова.</t>
  </si>
  <si>
    <t>Кількість освітніх закладів, в яких буде проведено реконструкція</t>
  </si>
  <si>
    <t>Розбіжність між затвердженими та досягнутими результативними показниками ефективності виникла у зв'язку з тим, що  вартість виготовлення проектно-кошторисної документації  на  проведення  реконструкції топкових Хухрянської ЗОШ І-ІІІ та  Сонячненського НВК:ЗОШ І-Ш ступенів –ДНЗ склалась меншею ніж планова.</t>
  </si>
  <si>
    <t>Обсяг видатків на реконструкцію об’єктів теплопостачання закладів освіти</t>
  </si>
  <si>
    <t>Розбіжність між затвердженими та досягнутими результативними показниками затрат виникла у зв'язку з тим, що вартість робіт по реконструкціїя котельні Чернеччинської ЗОШ І-ІІІ ступенів зі встановленням єдиного вузла обліку газу  та системи опалення Хухрянської ЗОШ І-ІІІ ступенів була зменшена в зв'язку з меншим обсягом робіт ніж планувалось.</t>
  </si>
  <si>
    <t>тис.грн.</t>
  </si>
  <si>
    <t>Розбіжність між затвердженими та досягнутими результативними показниками ефективності виникла у зв'язку з тим, що вартість робіт по реконструкції котельні Чернеччинської ЗОШ І-ІІІ ступенів зі встановленням єдиного вузла обліку газу  та системи опалення Хухрянської ЗОШ І-ІІІ ступенів була зменшена в зв'язку з меншим обсягом робіт ніж планувалось.</t>
  </si>
  <si>
    <t>Показники якості:</t>
  </si>
  <si>
    <t>Аналіз стану виконання результативних показників :   розбіжності між затвердженими та досягнутими результативними показниками пояснюєтся зменшенням обсягу робіт та зменшенням фактичної вартості робіт. Передбачені бюджетною програмою кошти використані   на виготовлення проектно-кошторисної документації на реконтрукцію топкових Хухрянської ЗОШ І-ІІІ ступенів, Сонячненського НВК І-ІІІ ст., на реконструкцію котельні  Чернеччинської ЗОШ І-ІІІ ст. та топкової Хухрянської ЗОШ І-ІІІ ст. за цільовим призначенням  відповідно до головної мети діяльності за бюджетною програмою по КПКВК 0617321</t>
  </si>
  <si>
    <t>Керівник установи головного розпорядника бюджетних коштів</t>
  </si>
  <si>
    <t>Є. КОРИТНИК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</si>
  <si>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</si>
  <si>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</si>
  <si>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</si>
  <si>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А. ПЕЛИХ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</si>
</sst>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##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 Cyr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top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vertical="top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40;%20&#1047;%2024.05.2018/&#1063;&#1045;&#1056;&#1053;&#1045;&#1063;&#1063;&#1048;&#1053;&#1057;&#1068;&#1050;&#1040;%20&#1054;&#1058;&#1043;%2001.11.2018/&#1040;-2019/2019/&#1055;&#1040;&#1057;&#1055;&#1054;&#1056;&#1058;&#1040;/&#1055;&#1040;&#1057;&#1055;&#1054;&#1056;&#1058;%20&#8470;1%20&#1058;&#1040;%20&#1047;&#1042;&#1030;&#1058;%20&#1055;&#1054;%20&#1055;&#1040;&#1057;&#1055;&#1054;&#1056;&#1058;&#1040;&#1052;&#1092;&#1083;&#1077;&#1096;/06173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звіт (2)"/>
      <sheetName val="звіт"/>
      <sheetName val="Лист3"/>
    </sheetNames>
    <sheetDataSet>
      <sheetData sheetId="0">
        <row r="21">
          <cell r="B21">
            <v>617321</v>
          </cell>
          <cell r="C21">
            <v>443</v>
          </cell>
          <cell r="D21" t="str">
            <v>Будівництво освітніх установ та закладів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view="pageBreakPreview" topLeftCell="A56" zoomScale="60" zoomScaleNormal="90" workbookViewId="0">
      <selection activeCell="C108" sqref="C108"/>
    </sheetView>
  </sheetViews>
  <sheetFormatPr defaultColWidth="13.7109375" defaultRowHeight="15" x14ac:dyDescent="0.25"/>
  <cols>
    <col min="1" max="1" width="5.85546875" customWidth="1"/>
    <col min="2" max="2" width="13.28515625" customWidth="1"/>
    <col min="3" max="3" width="23.28515625" customWidth="1"/>
    <col min="11" max="11" width="11.28515625" customWidth="1"/>
    <col min="12" max="12" width="17.7109375" customWidth="1"/>
    <col min="13" max="13" width="11.28515625" customWidth="1"/>
    <col min="14" max="14" width="25.140625" customWidth="1"/>
  </cols>
  <sheetData>
    <row r="1" spans="1:13" ht="95.25" customHeight="1" x14ac:dyDescent="0.25"/>
    <row r="2" spans="1:13" ht="36.75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5.75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7" customHeight="1" x14ac:dyDescent="0.25">
      <c r="A7" s="80" t="s">
        <v>2</v>
      </c>
      <c r="B7" s="2">
        <v>600000</v>
      </c>
      <c r="C7" s="3"/>
      <c r="E7" s="81" t="s">
        <v>3</v>
      </c>
      <c r="F7" s="81"/>
      <c r="G7" s="81"/>
      <c r="H7" s="81"/>
      <c r="I7" s="81"/>
      <c r="J7" s="81"/>
      <c r="K7" s="81"/>
      <c r="L7" s="81"/>
      <c r="M7" s="81"/>
    </row>
    <row r="8" spans="1:13" ht="15" customHeight="1" x14ac:dyDescent="0.25">
      <c r="A8" s="80"/>
      <c r="B8" s="4" t="s">
        <v>4</v>
      </c>
      <c r="C8" s="3"/>
      <c r="E8" s="82" t="s">
        <v>5</v>
      </c>
      <c r="F8" s="82"/>
      <c r="G8" s="82"/>
      <c r="H8" s="82"/>
      <c r="I8" s="82"/>
      <c r="J8" s="82"/>
      <c r="K8" s="82"/>
      <c r="L8" s="82"/>
      <c r="M8" s="82"/>
    </row>
    <row r="9" spans="1:13" ht="15.75" x14ac:dyDescent="0.25">
      <c r="A9" s="80" t="s">
        <v>6</v>
      </c>
      <c r="B9" s="2">
        <v>610000</v>
      </c>
      <c r="C9" s="3"/>
      <c r="E9" s="81" t="s">
        <v>3</v>
      </c>
      <c r="F9" s="81"/>
      <c r="G9" s="81"/>
      <c r="H9" s="81"/>
      <c r="I9" s="81"/>
      <c r="J9" s="81"/>
      <c r="K9" s="81"/>
      <c r="L9" s="81"/>
      <c r="M9" s="81"/>
    </row>
    <row r="10" spans="1:13" ht="15" customHeight="1" x14ac:dyDescent="0.25">
      <c r="A10" s="80"/>
      <c r="B10" s="4" t="s">
        <v>4</v>
      </c>
      <c r="C10" s="3"/>
      <c r="E10" s="83" t="s">
        <v>7</v>
      </c>
      <c r="F10" s="83"/>
      <c r="G10" s="83"/>
      <c r="H10" s="83"/>
      <c r="I10" s="83"/>
      <c r="J10" s="83"/>
      <c r="K10" s="83"/>
      <c r="L10" s="83"/>
      <c r="M10" s="83"/>
    </row>
    <row r="11" spans="1:13" ht="15.75" x14ac:dyDescent="0.25">
      <c r="A11" s="80" t="s">
        <v>8</v>
      </c>
      <c r="B11" s="2">
        <f>[1]паспорт!B21</f>
        <v>617321</v>
      </c>
      <c r="C11" s="5">
        <f>[1]паспорт!C21</f>
        <v>443</v>
      </c>
      <c r="E11" s="81" t="str">
        <f>[1]паспорт!D21</f>
        <v>Будівництво освітніх установ та закладів</v>
      </c>
      <c r="F11" s="81"/>
      <c r="G11" s="81"/>
      <c r="H11" s="81"/>
      <c r="I11" s="81"/>
      <c r="J11" s="81"/>
      <c r="K11" s="81"/>
      <c r="L11" s="81"/>
      <c r="M11" s="81"/>
    </row>
    <row r="12" spans="1:13" ht="15" customHeight="1" x14ac:dyDescent="0.25">
      <c r="A12" s="80"/>
      <c r="B12" s="6" t="s">
        <v>4</v>
      </c>
      <c r="C12" s="6" t="s">
        <v>9</v>
      </c>
      <c r="E12" s="82" t="s">
        <v>10</v>
      </c>
      <c r="F12" s="82"/>
      <c r="G12" s="82"/>
      <c r="H12" s="82"/>
      <c r="I12" s="82"/>
      <c r="J12" s="82"/>
      <c r="K12" s="82"/>
      <c r="L12" s="82"/>
      <c r="M12" s="82"/>
    </row>
    <row r="13" spans="1:13" ht="15" customHeight="1" x14ac:dyDescent="0.25">
      <c r="A13" s="7"/>
      <c r="B13" s="6"/>
      <c r="C13" s="6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25">
      <c r="A14" s="7"/>
      <c r="B14" s="6"/>
      <c r="C14" s="6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25">
      <c r="A15" s="7"/>
      <c r="B15" s="6"/>
      <c r="C15" s="6"/>
      <c r="E15" s="4"/>
      <c r="F15" s="4"/>
      <c r="G15" s="4"/>
      <c r="H15" s="4"/>
      <c r="I15" s="4"/>
      <c r="J15" s="4"/>
      <c r="K15" s="4"/>
      <c r="L15" s="4"/>
      <c r="M15" s="4"/>
    </row>
    <row r="16" spans="1:13" ht="15.75" x14ac:dyDescent="0.25">
      <c r="A16" s="8" t="s">
        <v>11</v>
      </c>
      <c r="B16" s="9" t="s">
        <v>12</v>
      </c>
    </row>
    <row r="17" spans="1:13" ht="15.75" x14ac:dyDescent="0.25">
      <c r="A17" s="10"/>
    </row>
    <row r="18" spans="1:13" x14ac:dyDescent="0.25">
      <c r="B18" s="11"/>
      <c r="C18" s="11"/>
      <c r="D18" s="11"/>
      <c r="E18" s="11"/>
      <c r="F18" s="11"/>
      <c r="G18" s="11"/>
      <c r="H18" s="11"/>
      <c r="I18" s="11"/>
      <c r="J18" s="11" t="s">
        <v>13</v>
      </c>
    </row>
    <row r="19" spans="1:13" ht="51.75" customHeight="1" x14ac:dyDescent="0.25">
      <c r="B19" s="75" t="s">
        <v>14</v>
      </c>
      <c r="C19" s="75"/>
      <c r="D19" s="75"/>
      <c r="E19" s="75" t="s">
        <v>15</v>
      </c>
      <c r="F19" s="75"/>
      <c r="G19" s="75"/>
      <c r="H19" s="75" t="s">
        <v>16</v>
      </c>
      <c r="I19" s="75"/>
      <c r="J19" s="75"/>
    </row>
    <row r="20" spans="1:13" ht="31.5" x14ac:dyDescent="0.25">
      <c r="B20" s="12" t="s">
        <v>17</v>
      </c>
      <c r="C20" s="12" t="s">
        <v>18</v>
      </c>
      <c r="D20" s="12" t="s">
        <v>19</v>
      </c>
      <c r="E20" s="12" t="s">
        <v>17</v>
      </c>
      <c r="F20" s="12" t="s">
        <v>18</v>
      </c>
      <c r="G20" s="12" t="s">
        <v>19</v>
      </c>
      <c r="H20" s="12" t="s">
        <v>17</v>
      </c>
      <c r="I20" s="12" t="s">
        <v>18</v>
      </c>
      <c r="J20" s="12" t="s">
        <v>19</v>
      </c>
    </row>
    <row r="21" spans="1:13" ht="15.75" x14ac:dyDescent="0.25"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12">
        <v>6</v>
      </c>
      <c r="H21" s="12">
        <v>7</v>
      </c>
      <c r="I21" s="12">
        <v>8</v>
      </c>
      <c r="J21" s="12">
        <v>9</v>
      </c>
    </row>
    <row r="22" spans="1:13" ht="54" customHeight="1" x14ac:dyDescent="0.25">
      <c r="B22" s="12"/>
      <c r="C22" s="13">
        <v>892.46038999999996</v>
      </c>
      <c r="D22" s="13">
        <f>SUM(B22:C22)</f>
        <v>892.46038999999996</v>
      </c>
      <c r="E22" s="13"/>
      <c r="F22" s="13">
        <v>804.38589999999999</v>
      </c>
      <c r="G22" s="13">
        <f>SUM(E22:F22)</f>
        <v>804.38589999999999</v>
      </c>
      <c r="H22" s="14">
        <f>E22-B22</f>
        <v>0</v>
      </c>
      <c r="I22" s="14">
        <f>F22-C22</f>
        <v>-88.074489999999969</v>
      </c>
      <c r="J22" s="14">
        <f>G22-D22</f>
        <v>-88.074489999999969</v>
      </c>
    </row>
    <row r="23" spans="1:13" ht="28.5" hidden="1" customHeight="1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1:13" ht="15.75" hidden="1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1:13" ht="15.75" hidden="1" x14ac:dyDescent="0.25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spans="1:13" ht="15.75" x14ac:dyDescent="0.25">
      <c r="A26" s="10"/>
    </row>
    <row r="27" spans="1:13" ht="15.75" hidden="1" x14ac:dyDescent="0.25">
      <c r="A27" s="80" t="s">
        <v>20</v>
      </c>
      <c r="B27" s="56" t="s">
        <v>21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5.75" hidden="1" x14ac:dyDescent="0.25">
      <c r="A28" s="80"/>
      <c r="B28" s="3" t="s">
        <v>22</v>
      </c>
    </row>
    <row r="29" spans="1:13" ht="15.75" hidden="1" x14ac:dyDescent="0.25">
      <c r="A29" s="10"/>
    </row>
    <row r="30" spans="1:13" ht="79.5" hidden="1" customHeight="1" x14ac:dyDescent="0.25">
      <c r="A30" s="75" t="s">
        <v>23</v>
      </c>
      <c r="B30" s="75" t="s">
        <v>24</v>
      </c>
      <c r="C30" s="75" t="s">
        <v>14</v>
      </c>
      <c r="D30" s="75"/>
      <c r="E30" s="75"/>
      <c r="F30" s="75" t="s">
        <v>15</v>
      </c>
      <c r="G30" s="75"/>
      <c r="H30" s="75"/>
      <c r="I30" s="75" t="s">
        <v>16</v>
      </c>
      <c r="J30" s="75"/>
      <c r="K30" s="75"/>
    </row>
    <row r="31" spans="1:13" ht="31.5" hidden="1" x14ac:dyDescent="0.25">
      <c r="A31" s="75"/>
      <c r="B31" s="75"/>
      <c r="C31" s="12" t="s">
        <v>17</v>
      </c>
      <c r="D31" s="12" t="s">
        <v>18</v>
      </c>
      <c r="E31" s="12" t="s">
        <v>19</v>
      </c>
      <c r="F31" s="12" t="s">
        <v>17</v>
      </c>
      <c r="G31" s="12" t="s">
        <v>18</v>
      </c>
      <c r="H31" s="12" t="s">
        <v>19</v>
      </c>
      <c r="I31" s="12" t="s">
        <v>17</v>
      </c>
      <c r="J31" s="12" t="s">
        <v>18</v>
      </c>
      <c r="K31" s="12" t="s">
        <v>19</v>
      </c>
    </row>
    <row r="32" spans="1:13" ht="15.75" hidden="1" x14ac:dyDescent="0.2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  <c r="J32" s="12">
        <v>10</v>
      </c>
      <c r="K32" s="12">
        <v>11</v>
      </c>
    </row>
    <row r="33" spans="1:14" ht="15.75" hidden="1" x14ac:dyDescent="0.25">
      <c r="A33" s="12"/>
      <c r="B33" s="15"/>
      <c r="C33" s="12"/>
      <c r="D33" s="12"/>
      <c r="E33" s="12"/>
      <c r="F33" s="12"/>
      <c r="G33" s="12"/>
      <c r="H33" s="12"/>
      <c r="I33" s="12"/>
      <c r="J33" s="12"/>
      <c r="K33" s="12"/>
    </row>
    <row r="34" spans="1:14" ht="15.75" hidden="1" x14ac:dyDescent="0.25">
      <c r="A34" s="12"/>
      <c r="B34" s="15"/>
      <c r="C34" s="12"/>
      <c r="D34" s="12"/>
      <c r="E34" s="12"/>
      <c r="F34" s="12"/>
      <c r="G34" s="12"/>
      <c r="H34" s="12"/>
      <c r="I34" s="12"/>
      <c r="J34" s="12"/>
      <c r="K34" s="12"/>
    </row>
    <row r="35" spans="1:14" ht="15.75" hidden="1" x14ac:dyDescent="0.25">
      <c r="A35" s="12"/>
      <c r="B35" s="15"/>
      <c r="C35" s="12"/>
      <c r="D35" s="12"/>
      <c r="E35" s="12"/>
      <c r="F35" s="12"/>
      <c r="G35" s="12"/>
      <c r="H35" s="12"/>
      <c r="I35" s="12"/>
      <c r="J35" s="12"/>
      <c r="K35" s="12"/>
    </row>
    <row r="36" spans="1:14" ht="15.75" hidden="1" x14ac:dyDescent="0.25">
      <c r="A36" s="12"/>
      <c r="B36" s="15" t="s">
        <v>25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4" ht="15.75" hidden="1" x14ac:dyDescent="0.25">
      <c r="A37" s="75" t="s">
        <v>26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4" ht="55.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4" ht="55.5" customHeight="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4" ht="55.5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4" ht="20.2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4" ht="20.2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4" ht="20.25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4" s="11" customFormat="1" ht="79.5" customHeight="1" x14ac:dyDescent="0.25">
      <c r="A44" s="7" t="s">
        <v>20</v>
      </c>
      <c r="B44" s="79" t="s">
        <v>27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4" s="11" customFormat="1" ht="43.5" customHeight="1" x14ac:dyDescent="0.25">
      <c r="A45" s="3"/>
      <c r="B45" s="3"/>
    </row>
    <row r="46" spans="1:14" s="11" customFormat="1" ht="15.75" x14ac:dyDescent="0.25">
      <c r="A46" s="10"/>
      <c r="N46" s="11" t="s">
        <v>13</v>
      </c>
    </row>
    <row r="47" spans="1:14" s="11" customFormat="1" ht="79.5" customHeight="1" x14ac:dyDescent="0.25">
      <c r="A47" s="75" t="s">
        <v>23</v>
      </c>
      <c r="B47" s="75" t="s">
        <v>28</v>
      </c>
      <c r="C47" s="75" t="s">
        <v>29</v>
      </c>
      <c r="D47" s="75" t="s">
        <v>30</v>
      </c>
      <c r="E47" s="72" t="s">
        <v>31</v>
      </c>
      <c r="F47" s="73"/>
      <c r="G47" s="74"/>
      <c r="H47" s="72" t="s">
        <v>32</v>
      </c>
      <c r="I47" s="73"/>
      <c r="J47" s="74"/>
      <c r="K47" s="72" t="s">
        <v>16</v>
      </c>
      <c r="L47" s="73"/>
      <c r="M47" s="74"/>
      <c r="N47" s="70" t="s">
        <v>33</v>
      </c>
    </row>
    <row r="48" spans="1:14" s="11" customFormat="1" ht="31.5" x14ac:dyDescent="0.25">
      <c r="A48" s="75"/>
      <c r="B48" s="75"/>
      <c r="C48" s="75"/>
      <c r="D48" s="75"/>
      <c r="E48" s="12" t="s">
        <v>17</v>
      </c>
      <c r="F48" s="12" t="s">
        <v>18</v>
      </c>
      <c r="G48" s="12" t="s">
        <v>19</v>
      </c>
      <c r="H48" s="12" t="s">
        <v>17</v>
      </c>
      <c r="I48" s="12" t="s">
        <v>18</v>
      </c>
      <c r="J48" s="12" t="s">
        <v>19</v>
      </c>
      <c r="K48" s="12" t="s">
        <v>17</v>
      </c>
      <c r="L48" s="12" t="s">
        <v>18</v>
      </c>
      <c r="M48" s="12" t="s">
        <v>19</v>
      </c>
      <c r="N48" s="71"/>
    </row>
    <row r="49" spans="1:14" s="11" customFormat="1" ht="15.75" x14ac:dyDescent="0.25">
      <c r="A49" s="12">
        <v>1</v>
      </c>
      <c r="B49" s="12">
        <v>2</v>
      </c>
      <c r="C49" s="12">
        <v>3</v>
      </c>
      <c r="D49" s="12">
        <v>4</v>
      </c>
      <c r="E49" s="12">
        <v>5</v>
      </c>
      <c r="F49" s="12">
        <v>6</v>
      </c>
      <c r="G49" s="12">
        <v>7</v>
      </c>
      <c r="H49" s="12">
        <v>8</v>
      </c>
      <c r="I49" s="12">
        <v>9</v>
      </c>
      <c r="J49" s="12">
        <v>10</v>
      </c>
      <c r="K49" s="12">
        <v>11</v>
      </c>
      <c r="L49" s="12">
        <v>12</v>
      </c>
      <c r="M49" s="12">
        <v>13</v>
      </c>
      <c r="N49" s="17">
        <v>14</v>
      </c>
    </row>
    <row r="50" spans="1:14" s="11" customFormat="1" ht="316.5" customHeight="1" x14ac:dyDescent="0.25">
      <c r="A50" s="18"/>
      <c r="B50" s="19">
        <f>B11</f>
        <v>617321</v>
      </c>
      <c r="C50" s="12"/>
      <c r="D50" s="20" t="s">
        <v>34</v>
      </c>
      <c r="E50" s="13">
        <f>B22</f>
        <v>0</v>
      </c>
      <c r="F50" s="13">
        <f t="shared" ref="F50:M50" si="0">C22</f>
        <v>892.46038999999996</v>
      </c>
      <c r="G50" s="13">
        <f t="shared" si="0"/>
        <v>892.46038999999996</v>
      </c>
      <c r="H50" s="13">
        <f t="shared" si="0"/>
        <v>0</v>
      </c>
      <c r="I50" s="13">
        <f t="shared" si="0"/>
        <v>804.38589999999999</v>
      </c>
      <c r="J50" s="13">
        <f t="shared" si="0"/>
        <v>804.38589999999999</v>
      </c>
      <c r="K50" s="13">
        <f t="shared" si="0"/>
        <v>0</v>
      </c>
      <c r="L50" s="13">
        <f t="shared" si="0"/>
        <v>-88.074489999999969</v>
      </c>
      <c r="M50" s="13">
        <f t="shared" si="0"/>
        <v>-88.074489999999969</v>
      </c>
      <c r="N50" s="21" t="s">
        <v>35</v>
      </c>
    </row>
    <row r="51" spans="1:14" s="11" customFormat="1" ht="34.5" customHeight="1" x14ac:dyDescent="0.25">
      <c r="A51" s="72" t="s">
        <v>36</v>
      </c>
      <c r="B51" s="73"/>
      <c r="C51" s="73"/>
      <c r="D51" s="74"/>
      <c r="E51" s="13">
        <f t="shared" ref="E51:J51" si="1">SUM(E50:E50)</f>
        <v>0</v>
      </c>
      <c r="F51" s="13">
        <f t="shared" si="1"/>
        <v>892.46038999999996</v>
      </c>
      <c r="G51" s="13">
        <f t="shared" si="1"/>
        <v>892.46038999999996</v>
      </c>
      <c r="H51" s="13">
        <f t="shared" si="1"/>
        <v>0</v>
      </c>
      <c r="I51" s="13">
        <f t="shared" si="1"/>
        <v>804.38589999999999</v>
      </c>
      <c r="J51" s="13">
        <f t="shared" si="1"/>
        <v>804.38589999999999</v>
      </c>
      <c r="K51" s="13">
        <f>H51-E51</f>
        <v>0</v>
      </c>
      <c r="L51" s="13">
        <f>I51-F51</f>
        <v>-88.074489999999969</v>
      </c>
      <c r="M51" s="13">
        <f>J51-G51</f>
        <v>-88.074489999999969</v>
      </c>
      <c r="N51" s="22"/>
    </row>
    <row r="52" spans="1:14" ht="15.75" x14ac:dyDescent="0.25">
      <c r="A52" s="10"/>
    </row>
    <row r="53" spans="1:14" ht="15.75" x14ac:dyDescent="0.25">
      <c r="A53" s="10"/>
    </row>
    <row r="54" spans="1:14" ht="27" customHeight="1" x14ac:dyDescent="0.25">
      <c r="A54" s="10"/>
    </row>
    <row r="55" spans="1:14" ht="27" customHeight="1" x14ac:dyDescent="0.25">
      <c r="A55" s="10"/>
    </row>
    <row r="56" spans="1:14" ht="27" customHeight="1" x14ac:dyDescent="0.25">
      <c r="A56" s="10"/>
    </row>
    <row r="57" spans="1:14" ht="27" customHeight="1" x14ac:dyDescent="0.25">
      <c r="A57" s="10"/>
    </row>
    <row r="58" spans="1:14" ht="27" customHeight="1" x14ac:dyDescent="0.25">
      <c r="A58" s="10"/>
    </row>
    <row r="59" spans="1:14" ht="27" customHeight="1" x14ac:dyDescent="0.25">
      <c r="A59" s="10"/>
    </row>
    <row r="60" spans="1:14" ht="27" customHeight="1" x14ac:dyDescent="0.25">
      <c r="A60" s="10"/>
    </row>
    <row r="61" spans="1:14" s="11" customFormat="1" ht="33" customHeight="1" x14ac:dyDescent="0.25">
      <c r="A61" s="7" t="s">
        <v>37</v>
      </c>
      <c r="B61" s="56" t="s">
        <v>38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4" s="11" customFormat="1" ht="15.75" x14ac:dyDescent="0.25">
      <c r="A62" s="7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4" s="11" customFormat="1" ht="15.75" x14ac:dyDescent="0.25">
      <c r="A63" s="10"/>
    </row>
    <row r="64" spans="1:14" s="11" customFormat="1" ht="15.75" x14ac:dyDescent="0.25">
      <c r="A64" s="10"/>
    </row>
    <row r="65" spans="1:13" s="11" customFormat="1" ht="51.75" customHeight="1" x14ac:dyDescent="0.25">
      <c r="B65" s="75" t="s">
        <v>39</v>
      </c>
      <c r="C65" s="76" t="s">
        <v>31</v>
      </c>
      <c r="D65" s="77"/>
      <c r="E65" s="78"/>
      <c r="F65" s="76" t="s">
        <v>32</v>
      </c>
      <c r="G65" s="77"/>
      <c r="H65" s="78"/>
      <c r="I65" s="75" t="s">
        <v>16</v>
      </c>
      <c r="J65" s="75"/>
      <c r="K65" s="75"/>
      <c r="L65" s="70" t="s">
        <v>33</v>
      </c>
    </row>
    <row r="66" spans="1:13" s="11" customFormat="1" ht="41.25" customHeight="1" x14ac:dyDescent="0.25">
      <c r="B66" s="75"/>
      <c r="C66" s="12" t="s">
        <v>17</v>
      </c>
      <c r="D66" s="12" t="s">
        <v>18</v>
      </c>
      <c r="E66" s="12" t="s">
        <v>19</v>
      </c>
      <c r="F66" s="12" t="s">
        <v>17</v>
      </c>
      <c r="G66" s="12" t="s">
        <v>18</v>
      </c>
      <c r="H66" s="12" t="s">
        <v>19</v>
      </c>
      <c r="I66" s="12" t="s">
        <v>17</v>
      </c>
      <c r="J66" s="12" t="s">
        <v>18</v>
      </c>
      <c r="K66" s="12" t="s">
        <v>19</v>
      </c>
      <c r="L66" s="71"/>
    </row>
    <row r="67" spans="1:13" s="11" customFormat="1" ht="15.75" x14ac:dyDescent="0.25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7">
        <v>11</v>
      </c>
    </row>
    <row r="68" spans="1:13" s="11" customFormat="1" ht="240.75" customHeight="1" x14ac:dyDescent="0.25">
      <c r="B68" s="23" t="s">
        <v>40</v>
      </c>
      <c r="C68" s="12"/>
      <c r="D68" s="13">
        <v>892.46</v>
      </c>
      <c r="E68" s="13">
        <f>SUM(C68:D68)</f>
        <v>892.46</v>
      </c>
      <c r="F68" s="12"/>
      <c r="G68" s="12">
        <v>804.38589999999999</v>
      </c>
      <c r="H68" s="13">
        <f>SUM(F68:G68)</f>
        <v>804.38589999999999</v>
      </c>
      <c r="I68" s="13">
        <f>F68-C68</f>
        <v>0</v>
      </c>
      <c r="J68" s="13">
        <f>G68-D68</f>
        <v>-88.074100000000044</v>
      </c>
      <c r="K68" s="13">
        <f>H68-E68</f>
        <v>-88.074100000000044</v>
      </c>
      <c r="L68" s="24" t="s">
        <v>35</v>
      </c>
    </row>
    <row r="69" spans="1:13" s="11" customFormat="1" ht="15.75" x14ac:dyDescent="0.25">
      <c r="B69" s="15" t="s">
        <v>25</v>
      </c>
      <c r="C69" s="12">
        <f>SUM(C68)</f>
        <v>0</v>
      </c>
      <c r="D69" s="13">
        <f>SUM(D68)</f>
        <v>892.46</v>
      </c>
      <c r="E69" s="13">
        <f>SUM(E68)</f>
        <v>892.46</v>
      </c>
      <c r="F69" s="12"/>
      <c r="G69" s="13">
        <f>SUM(G68)</f>
        <v>804.38589999999999</v>
      </c>
      <c r="H69" s="13">
        <f>SUM(H68)</f>
        <v>804.38589999999999</v>
      </c>
      <c r="I69" s="13">
        <f>SUM(I68)</f>
        <v>0</v>
      </c>
      <c r="J69" s="13">
        <f>SUM(J68)</f>
        <v>-88.074100000000044</v>
      </c>
      <c r="K69" s="13">
        <f>SUM(K68)</f>
        <v>-88.074100000000044</v>
      </c>
      <c r="L69" s="25"/>
    </row>
    <row r="70" spans="1:13" ht="15.75" x14ac:dyDescent="0.25">
      <c r="A70" s="10"/>
    </row>
    <row r="71" spans="1:13" ht="18.75" customHeight="1" x14ac:dyDescent="0.25">
      <c r="A71" s="10"/>
    </row>
    <row r="72" spans="1:13" ht="15.75" x14ac:dyDescent="0.25">
      <c r="A72" s="7" t="s">
        <v>41</v>
      </c>
      <c r="B72" s="56" t="s">
        <v>42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5.75" x14ac:dyDescent="0.25">
      <c r="A73" s="10"/>
    </row>
    <row r="74" spans="1:13" ht="15.75" x14ac:dyDescent="0.25">
      <c r="A74" s="10"/>
    </row>
    <row r="75" spans="1:13" ht="93" customHeight="1" x14ac:dyDescent="0.25">
      <c r="A75" s="26" t="s">
        <v>43</v>
      </c>
      <c r="B75" s="26" t="s">
        <v>28</v>
      </c>
      <c r="C75" s="26" t="s">
        <v>44</v>
      </c>
      <c r="D75" s="26" t="s">
        <v>45</v>
      </c>
      <c r="E75" s="65" t="s">
        <v>46</v>
      </c>
      <c r="F75" s="66"/>
      <c r="G75" s="26" t="s">
        <v>31</v>
      </c>
      <c r="H75" s="26" t="s">
        <v>47</v>
      </c>
      <c r="I75" s="26" t="s">
        <v>16</v>
      </c>
    </row>
    <row r="76" spans="1:13" ht="21" customHeight="1" x14ac:dyDescent="0.25">
      <c r="A76" s="26">
        <v>1</v>
      </c>
      <c r="B76" s="26">
        <v>2</v>
      </c>
      <c r="C76" s="26">
        <v>3</v>
      </c>
      <c r="D76" s="26">
        <v>4</v>
      </c>
      <c r="E76" s="65">
        <v>5</v>
      </c>
      <c r="F76" s="66"/>
      <c r="G76" s="26">
        <v>6</v>
      </c>
      <c r="H76" s="26">
        <v>7</v>
      </c>
      <c r="I76" s="26">
        <v>8</v>
      </c>
    </row>
    <row r="77" spans="1:13" ht="15.75" x14ac:dyDescent="0.25">
      <c r="A77" s="27">
        <v>1</v>
      </c>
      <c r="B77" s="28">
        <f>B11</f>
        <v>617321</v>
      </c>
      <c r="C77" s="15" t="s">
        <v>48</v>
      </c>
      <c r="D77" s="29"/>
      <c r="E77" s="65"/>
      <c r="F77" s="66"/>
      <c r="G77" s="12"/>
      <c r="H77" s="12"/>
      <c r="I77" s="12"/>
    </row>
    <row r="78" spans="1:13" ht="78" customHeight="1" x14ac:dyDescent="0.25">
      <c r="A78" s="30">
        <v>1.1000000000000001</v>
      </c>
      <c r="B78" s="31"/>
      <c r="C78" s="32" t="s">
        <v>49</v>
      </c>
      <c r="D78" s="33" t="s">
        <v>50</v>
      </c>
      <c r="E78" s="68" t="s">
        <v>51</v>
      </c>
      <c r="F78" s="69"/>
      <c r="G78" s="12">
        <v>683.60699999999997</v>
      </c>
      <c r="H78" s="13">
        <v>680.04474000000005</v>
      </c>
      <c r="I78" s="13">
        <f>H78-G78</f>
        <v>-3.5622599999999238</v>
      </c>
    </row>
    <row r="79" spans="1:13" s="11" customFormat="1" ht="33" customHeight="1" x14ac:dyDescent="0.25">
      <c r="A79" s="61" t="s">
        <v>52</v>
      </c>
      <c r="B79" s="62"/>
      <c r="C79" s="62"/>
      <c r="D79" s="62"/>
      <c r="E79" s="62"/>
      <c r="F79" s="62"/>
      <c r="G79" s="62"/>
      <c r="H79" s="62"/>
      <c r="I79" s="63"/>
    </row>
    <row r="80" spans="1:13" ht="15.75" x14ac:dyDescent="0.25">
      <c r="A80" s="27">
        <v>2</v>
      </c>
      <c r="B80" s="34"/>
      <c r="C80" s="35" t="s">
        <v>53</v>
      </c>
      <c r="D80" s="36"/>
      <c r="E80" s="65"/>
      <c r="F80" s="66"/>
      <c r="G80" s="15"/>
      <c r="H80" s="15"/>
      <c r="I80" s="15"/>
    </row>
    <row r="81" spans="1:9" ht="45" x14ac:dyDescent="0.25">
      <c r="A81" s="37">
        <v>2.2000000000000002</v>
      </c>
      <c r="B81" s="37"/>
      <c r="C81" s="32" t="s">
        <v>54</v>
      </c>
      <c r="D81" s="33" t="s">
        <v>55</v>
      </c>
      <c r="E81" s="68" t="s">
        <v>56</v>
      </c>
      <c r="F81" s="69"/>
      <c r="G81" s="12">
        <v>1</v>
      </c>
      <c r="H81" s="12">
        <v>1</v>
      </c>
      <c r="I81" s="15"/>
    </row>
    <row r="82" spans="1:9" ht="93" customHeight="1" x14ac:dyDescent="0.25">
      <c r="A82" s="26" t="s">
        <v>43</v>
      </c>
      <c r="B82" s="26" t="s">
        <v>28</v>
      </c>
      <c r="C82" s="26" t="s">
        <v>44</v>
      </c>
      <c r="D82" s="26" t="s">
        <v>45</v>
      </c>
      <c r="E82" s="65" t="s">
        <v>46</v>
      </c>
      <c r="F82" s="66"/>
      <c r="G82" s="26" t="s">
        <v>31</v>
      </c>
      <c r="H82" s="26" t="s">
        <v>47</v>
      </c>
      <c r="I82" s="26" t="s">
        <v>16</v>
      </c>
    </row>
    <row r="83" spans="1:9" ht="21" customHeight="1" x14ac:dyDescent="0.25">
      <c r="A83" s="26">
        <v>1</v>
      </c>
      <c r="B83" s="26">
        <v>2</v>
      </c>
      <c r="C83" s="26">
        <v>3</v>
      </c>
      <c r="D83" s="26">
        <v>4</v>
      </c>
      <c r="E83" s="65">
        <v>5</v>
      </c>
      <c r="F83" s="66"/>
      <c r="G83" s="26">
        <v>6</v>
      </c>
      <c r="H83" s="26">
        <v>7</v>
      </c>
      <c r="I83" s="26">
        <v>8</v>
      </c>
    </row>
    <row r="84" spans="1:9" ht="60" customHeight="1" x14ac:dyDescent="0.25">
      <c r="A84" s="38">
        <v>2.2999999999999998</v>
      </c>
      <c r="B84" s="38"/>
      <c r="C84" s="39" t="s">
        <v>57</v>
      </c>
      <c r="D84" s="38" t="s">
        <v>58</v>
      </c>
      <c r="E84" s="68" t="s">
        <v>59</v>
      </c>
      <c r="F84" s="69"/>
      <c r="G84" s="12">
        <v>924</v>
      </c>
      <c r="H84" s="12">
        <v>924</v>
      </c>
      <c r="I84" s="15"/>
    </row>
    <row r="85" spans="1:9" ht="15.75" x14ac:dyDescent="0.25">
      <c r="A85" s="61" t="s">
        <v>60</v>
      </c>
      <c r="B85" s="62"/>
      <c r="C85" s="62"/>
      <c r="D85" s="62"/>
      <c r="E85" s="62"/>
      <c r="F85" s="62"/>
      <c r="G85" s="62"/>
      <c r="H85" s="62"/>
      <c r="I85" s="63"/>
    </row>
    <row r="86" spans="1:9" ht="40.5" customHeight="1" x14ac:dyDescent="0.25">
      <c r="A86" s="27">
        <v>3</v>
      </c>
      <c r="B86" s="35"/>
      <c r="C86" s="35" t="s">
        <v>61</v>
      </c>
      <c r="D86" s="40"/>
      <c r="E86" s="58"/>
      <c r="F86" s="58"/>
      <c r="G86" s="12"/>
      <c r="H86" s="13"/>
      <c r="I86" s="13"/>
    </row>
    <row r="87" spans="1:9" ht="30" x14ac:dyDescent="0.25">
      <c r="A87" s="41">
        <v>3.1</v>
      </c>
      <c r="B87" s="35"/>
      <c r="C87" s="42" t="s">
        <v>62</v>
      </c>
      <c r="D87" s="43" t="s">
        <v>50</v>
      </c>
      <c r="E87" s="58" t="s">
        <v>63</v>
      </c>
      <c r="F87" s="58"/>
      <c r="G87" s="13">
        <v>683.60699999999997</v>
      </c>
      <c r="H87" s="13">
        <v>680.04474000000005</v>
      </c>
      <c r="I87" s="13">
        <f>H87-G87</f>
        <v>-3.5622599999999238</v>
      </c>
    </row>
    <row r="88" spans="1:9" ht="30" x14ac:dyDescent="0.25">
      <c r="A88" s="41">
        <v>3.2</v>
      </c>
      <c r="B88" s="35"/>
      <c r="C88" s="42" t="s">
        <v>64</v>
      </c>
      <c r="D88" s="43" t="s">
        <v>50</v>
      </c>
      <c r="E88" s="58" t="s">
        <v>63</v>
      </c>
      <c r="F88" s="58"/>
      <c r="G88" s="44">
        <f>G87/G84*1000</f>
        <v>739.83441558441552</v>
      </c>
      <c r="H88" s="44">
        <f>H87/H84*1000</f>
        <v>735.9791558441558</v>
      </c>
      <c r="I88" s="44">
        <f>H88-G88</f>
        <v>-3.8552597402597257</v>
      </c>
    </row>
    <row r="89" spans="1:9" ht="36.75" customHeight="1" x14ac:dyDescent="0.25">
      <c r="A89" s="61" t="s">
        <v>65</v>
      </c>
      <c r="B89" s="62"/>
      <c r="C89" s="62"/>
      <c r="D89" s="62"/>
      <c r="E89" s="62"/>
      <c r="F89" s="62"/>
      <c r="G89" s="62"/>
      <c r="H89" s="62"/>
      <c r="I89" s="63"/>
    </row>
    <row r="90" spans="1:9" ht="15.75" x14ac:dyDescent="0.25">
      <c r="A90" s="27">
        <v>4</v>
      </c>
      <c r="B90" s="35"/>
      <c r="C90" s="35" t="s">
        <v>66</v>
      </c>
      <c r="D90" s="40"/>
      <c r="E90" s="58"/>
      <c r="F90" s="58"/>
      <c r="G90" s="15"/>
      <c r="H90" s="15"/>
      <c r="I90" s="15"/>
    </row>
    <row r="91" spans="1:9" ht="33.75" customHeight="1" x14ac:dyDescent="0.25">
      <c r="A91" s="37">
        <v>4.0999999999999996</v>
      </c>
      <c r="B91" s="37"/>
      <c r="C91" s="32" t="s">
        <v>67</v>
      </c>
      <c r="D91" s="33" t="s">
        <v>68</v>
      </c>
      <c r="E91" s="58" t="s">
        <v>63</v>
      </c>
      <c r="F91" s="58"/>
      <c r="G91" s="12">
        <v>90</v>
      </c>
      <c r="H91" s="12">
        <v>90</v>
      </c>
      <c r="I91" s="12" t="s">
        <v>69</v>
      </c>
    </row>
    <row r="92" spans="1:9" ht="33.75" customHeight="1" x14ac:dyDescent="0.25">
      <c r="A92" s="61" t="s">
        <v>70</v>
      </c>
      <c r="B92" s="62"/>
      <c r="C92" s="62"/>
      <c r="D92" s="62"/>
      <c r="E92" s="62"/>
      <c r="F92" s="62"/>
      <c r="G92" s="62"/>
      <c r="H92" s="62"/>
      <c r="I92" s="63"/>
    </row>
    <row r="93" spans="1:9" ht="19.5" customHeight="1" x14ac:dyDescent="0.25">
      <c r="A93" s="37">
        <v>5</v>
      </c>
      <c r="B93" s="37"/>
      <c r="C93" s="45" t="s">
        <v>71</v>
      </c>
      <c r="D93" s="33"/>
      <c r="E93" s="58"/>
      <c r="F93" s="58"/>
      <c r="G93" s="12"/>
      <c r="H93" s="12"/>
      <c r="I93" s="15"/>
    </row>
    <row r="94" spans="1:9" ht="45" customHeight="1" x14ac:dyDescent="0.25">
      <c r="A94" s="37">
        <v>5.0999999999999996</v>
      </c>
      <c r="B94" s="37"/>
      <c r="C94" s="32" t="s">
        <v>72</v>
      </c>
      <c r="D94" s="33" t="s">
        <v>50</v>
      </c>
      <c r="E94" s="58" t="s">
        <v>51</v>
      </c>
      <c r="F94" s="58"/>
      <c r="G94" s="12">
        <v>60.755000000000003</v>
      </c>
      <c r="H94" s="12">
        <f>60.755-22</f>
        <v>38.755000000000003</v>
      </c>
      <c r="I94" s="13">
        <f>H94-G94</f>
        <v>-22</v>
      </c>
    </row>
    <row r="95" spans="1:9" ht="48.75" customHeight="1" x14ac:dyDescent="0.25">
      <c r="A95" s="61" t="s">
        <v>73</v>
      </c>
      <c r="B95" s="62"/>
      <c r="C95" s="62"/>
      <c r="D95" s="62"/>
      <c r="E95" s="62"/>
      <c r="F95" s="62"/>
      <c r="G95" s="62"/>
      <c r="H95" s="62"/>
      <c r="I95" s="63"/>
    </row>
    <row r="96" spans="1:9" ht="19.5" customHeight="1" x14ac:dyDescent="0.25">
      <c r="A96" s="37">
        <v>6</v>
      </c>
      <c r="B96" s="37"/>
      <c r="C96" s="45" t="s">
        <v>53</v>
      </c>
      <c r="D96" s="33"/>
      <c r="E96" s="58"/>
      <c r="F96" s="58"/>
      <c r="G96" s="12"/>
      <c r="H96" s="12"/>
      <c r="I96" s="15"/>
    </row>
    <row r="97" spans="1:9" ht="57.75" customHeight="1" x14ac:dyDescent="0.25">
      <c r="A97" s="37">
        <v>6.1</v>
      </c>
      <c r="B97" s="37"/>
      <c r="C97" s="32" t="s">
        <v>74</v>
      </c>
      <c r="D97" s="33" t="s">
        <v>55</v>
      </c>
      <c r="E97" s="58" t="s">
        <v>51</v>
      </c>
      <c r="F97" s="58"/>
      <c r="G97" s="12">
        <v>2</v>
      </c>
      <c r="H97" s="12">
        <v>2</v>
      </c>
      <c r="I97" s="12" t="s">
        <v>69</v>
      </c>
    </row>
    <row r="98" spans="1:9" ht="33.75" customHeight="1" x14ac:dyDescent="0.25">
      <c r="A98" s="61" t="s">
        <v>70</v>
      </c>
      <c r="B98" s="62"/>
      <c r="C98" s="62"/>
      <c r="D98" s="62"/>
      <c r="E98" s="62"/>
      <c r="F98" s="62"/>
      <c r="G98" s="62"/>
      <c r="H98" s="62"/>
      <c r="I98" s="63"/>
    </row>
    <row r="99" spans="1:9" ht="21" customHeight="1" x14ac:dyDescent="0.25">
      <c r="A99" s="37">
        <v>7</v>
      </c>
      <c r="B99" s="37"/>
      <c r="C99" s="45" t="s">
        <v>61</v>
      </c>
      <c r="D99" s="33"/>
      <c r="E99" s="58"/>
      <c r="F99" s="58"/>
      <c r="G99" s="12"/>
      <c r="H99" s="12"/>
      <c r="I99" s="15"/>
    </row>
    <row r="100" spans="1:9" ht="33.75" customHeight="1" x14ac:dyDescent="0.25">
      <c r="A100" s="37">
        <v>7.1</v>
      </c>
      <c r="B100" s="37"/>
      <c r="C100" s="32" t="s">
        <v>62</v>
      </c>
      <c r="D100" s="33" t="s">
        <v>50</v>
      </c>
      <c r="E100" s="58" t="s">
        <v>63</v>
      </c>
      <c r="F100" s="58"/>
      <c r="G100" s="13">
        <f>G94/G97</f>
        <v>30.377500000000001</v>
      </c>
      <c r="H100" s="13">
        <f>H94/H97</f>
        <v>19.377500000000001</v>
      </c>
      <c r="I100" s="13">
        <f>H100-G100</f>
        <v>-11</v>
      </c>
    </row>
    <row r="101" spans="1:9" ht="48.75" customHeight="1" x14ac:dyDescent="0.25">
      <c r="A101" s="61" t="s">
        <v>75</v>
      </c>
      <c r="B101" s="62"/>
      <c r="C101" s="62"/>
      <c r="D101" s="62"/>
      <c r="E101" s="62"/>
      <c r="F101" s="62"/>
      <c r="G101" s="62"/>
      <c r="H101" s="62"/>
      <c r="I101" s="63"/>
    </row>
    <row r="102" spans="1:9" ht="21" customHeight="1" x14ac:dyDescent="0.25">
      <c r="A102" s="37">
        <v>8</v>
      </c>
      <c r="B102" s="37"/>
      <c r="C102" s="45" t="s">
        <v>66</v>
      </c>
      <c r="D102" s="33"/>
      <c r="E102" s="58"/>
      <c r="F102" s="58"/>
      <c r="G102" s="12"/>
      <c r="H102" s="12"/>
      <c r="I102" s="15"/>
    </row>
    <row r="103" spans="1:9" ht="30" customHeight="1" x14ac:dyDescent="0.25">
      <c r="A103" s="37">
        <v>8.1</v>
      </c>
      <c r="B103" s="37"/>
      <c r="C103" s="32" t="s">
        <v>67</v>
      </c>
      <c r="D103" s="33" t="s">
        <v>68</v>
      </c>
      <c r="E103" s="58" t="s">
        <v>63</v>
      </c>
      <c r="F103" s="58"/>
      <c r="G103" s="12">
        <v>100</v>
      </c>
      <c r="H103" s="12">
        <v>100</v>
      </c>
      <c r="I103" s="12" t="s">
        <v>69</v>
      </c>
    </row>
    <row r="104" spans="1:9" ht="24.75" customHeight="1" x14ac:dyDescent="0.25">
      <c r="A104" s="61" t="s">
        <v>70</v>
      </c>
      <c r="B104" s="62"/>
      <c r="C104" s="62"/>
      <c r="D104" s="62"/>
      <c r="E104" s="62"/>
      <c r="F104" s="62"/>
      <c r="G104" s="62"/>
      <c r="H104" s="62"/>
      <c r="I104" s="63"/>
    </row>
    <row r="105" spans="1:9" ht="93" customHeight="1" x14ac:dyDescent="0.25">
      <c r="A105" s="26" t="s">
        <v>43</v>
      </c>
      <c r="B105" s="26" t="s">
        <v>28</v>
      </c>
      <c r="C105" s="26" t="s">
        <v>44</v>
      </c>
      <c r="D105" s="26" t="s">
        <v>45</v>
      </c>
      <c r="E105" s="65" t="s">
        <v>46</v>
      </c>
      <c r="F105" s="66"/>
      <c r="G105" s="26" t="s">
        <v>31</v>
      </c>
      <c r="H105" s="26" t="s">
        <v>47</v>
      </c>
      <c r="I105" s="26" t="s">
        <v>16</v>
      </c>
    </row>
    <row r="106" spans="1:9" ht="21" customHeight="1" x14ac:dyDescent="0.25">
      <c r="A106" s="26">
        <v>1</v>
      </c>
      <c r="B106" s="26">
        <v>2</v>
      </c>
      <c r="C106" s="26">
        <v>3</v>
      </c>
      <c r="D106" s="26">
        <v>4</v>
      </c>
      <c r="E106" s="65">
        <v>5</v>
      </c>
      <c r="F106" s="66"/>
      <c r="G106" s="26">
        <v>6</v>
      </c>
      <c r="H106" s="26">
        <v>7</v>
      </c>
      <c r="I106" s="26">
        <v>8</v>
      </c>
    </row>
    <row r="107" spans="1:9" ht="30" customHeight="1" x14ac:dyDescent="0.25">
      <c r="A107" s="46">
        <v>9</v>
      </c>
      <c r="B107" s="46"/>
      <c r="C107" s="45" t="s">
        <v>71</v>
      </c>
      <c r="D107" s="43"/>
      <c r="E107" s="58"/>
      <c r="F107" s="58"/>
      <c r="G107" s="12"/>
      <c r="H107" s="12"/>
      <c r="I107" s="15"/>
    </row>
    <row r="108" spans="1:9" ht="30" customHeight="1" x14ac:dyDescent="0.25">
      <c r="A108" s="46">
        <v>9.1</v>
      </c>
      <c r="B108" s="46"/>
      <c r="C108" s="47" t="s">
        <v>76</v>
      </c>
      <c r="D108" s="43" t="s">
        <v>50</v>
      </c>
      <c r="E108" s="58" t="s">
        <v>56</v>
      </c>
      <c r="F108" s="58"/>
      <c r="G108" s="12">
        <v>148.09800000000001</v>
      </c>
      <c r="H108" s="13">
        <f>H68-H78-H94</f>
        <v>85.58615999999995</v>
      </c>
      <c r="I108" s="13">
        <f>H108-G108</f>
        <v>-62.511840000000063</v>
      </c>
    </row>
    <row r="109" spans="1:9" ht="96.75" customHeight="1" x14ac:dyDescent="0.25">
      <c r="A109" s="61" t="s">
        <v>77</v>
      </c>
      <c r="B109" s="62"/>
      <c r="C109" s="62"/>
      <c r="D109" s="62"/>
      <c r="E109" s="62"/>
      <c r="F109" s="62"/>
      <c r="G109" s="62"/>
      <c r="H109" s="62"/>
      <c r="I109" s="63"/>
    </row>
    <row r="110" spans="1:9" ht="20.25" customHeight="1" x14ac:dyDescent="0.25">
      <c r="A110" s="46">
        <v>10</v>
      </c>
      <c r="B110" s="46"/>
      <c r="C110" s="48" t="s">
        <v>53</v>
      </c>
      <c r="D110" s="43"/>
      <c r="E110" s="58"/>
      <c r="F110" s="58"/>
      <c r="G110" s="12"/>
      <c r="H110" s="12"/>
      <c r="I110" s="15"/>
    </row>
    <row r="111" spans="1:9" ht="46.5" customHeight="1" x14ac:dyDescent="0.25">
      <c r="A111" s="46">
        <v>10.1</v>
      </c>
      <c r="B111" s="46"/>
      <c r="C111" s="49" t="s">
        <v>74</v>
      </c>
      <c r="D111" s="43" t="s">
        <v>55</v>
      </c>
      <c r="E111" s="58" t="s">
        <v>56</v>
      </c>
      <c r="F111" s="58"/>
      <c r="G111" s="12">
        <v>2</v>
      </c>
      <c r="H111" s="12">
        <v>2</v>
      </c>
      <c r="I111" s="12" t="s">
        <v>69</v>
      </c>
    </row>
    <row r="112" spans="1:9" ht="23.25" customHeight="1" x14ac:dyDescent="0.25">
      <c r="A112" s="61" t="s">
        <v>70</v>
      </c>
      <c r="B112" s="62"/>
      <c r="C112" s="62"/>
      <c r="D112" s="62"/>
      <c r="E112" s="62"/>
      <c r="F112" s="62"/>
      <c r="G112" s="62"/>
      <c r="H112" s="62"/>
      <c r="I112" s="63"/>
    </row>
    <row r="113" spans="1:13" ht="15.75" customHeight="1" x14ac:dyDescent="0.25">
      <c r="A113" s="46">
        <v>11</v>
      </c>
      <c r="B113" s="46"/>
      <c r="C113" s="48" t="s">
        <v>61</v>
      </c>
      <c r="D113" s="43"/>
      <c r="E113" s="58"/>
      <c r="F113" s="58"/>
      <c r="G113" s="12"/>
      <c r="H113" s="12"/>
      <c r="I113" s="15"/>
    </row>
    <row r="114" spans="1:13" ht="30" customHeight="1" x14ac:dyDescent="0.25">
      <c r="A114" s="46">
        <v>11.1</v>
      </c>
      <c r="B114" s="46"/>
      <c r="C114" s="47" t="s">
        <v>62</v>
      </c>
      <c r="D114" s="43" t="s">
        <v>78</v>
      </c>
      <c r="E114" s="67" t="s">
        <v>63</v>
      </c>
      <c r="F114" s="67"/>
      <c r="G114" s="12">
        <f>G108/G111</f>
        <v>74.049000000000007</v>
      </c>
      <c r="H114" s="13">
        <f>H108/H111</f>
        <v>42.793079999999975</v>
      </c>
      <c r="I114" s="13">
        <f>H114-G114</f>
        <v>-31.255920000000032</v>
      </c>
    </row>
    <row r="115" spans="1:13" ht="81.75" customHeight="1" x14ac:dyDescent="0.25">
      <c r="A115" s="61" t="s">
        <v>79</v>
      </c>
      <c r="B115" s="62"/>
      <c r="C115" s="62"/>
      <c r="D115" s="62"/>
      <c r="E115" s="62"/>
      <c r="F115" s="62"/>
      <c r="G115" s="62"/>
      <c r="H115" s="62"/>
      <c r="I115" s="63"/>
    </row>
    <row r="116" spans="1:13" ht="18" customHeight="1" x14ac:dyDescent="0.25">
      <c r="A116" s="46">
        <v>12</v>
      </c>
      <c r="B116" s="46"/>
      <c r="C116" s="48" t="s">
        <v>80</v>
      </c>
      <c r="D116" s="43"/>
      <c r="E116" s="58"/>
      <c r="F116" s="58"/>
      <c r="G116" s="12"/>
      <c r="H116" s="12"/>
      <c r="I116" s="15"/>
    </row>
    <row r="117" spans="1:13" s="51" customFormat="1" ht="30" customHeight="1" x14ac:dyDescent="0.25">
      <c r="A117" s="30">
        <v>12.1</v>
      </c>
      <c r="B117" s="30"/>
      <c r="C117" s="35" t="s">
        <v>67</v>
      </c>
      <c r="D117" s="50" t="s">
        <v>68</v>
      </c>
      <c r="E117" s="59" t="s">
        <v>63</v>
      </c>
      <c r="F117" s="60"/>
      <c r="G117" s="12">
        <v>100</v>
      </c>
      <c r="H117" s="12">
        <v>100</v>
      </c>
      <c r="I117" s="15"/>
    </row>
    <row r="118" spans="1:13" ht="22.5" customHeight="1" x14ac:dyDescent="0.25">
      <c r="A118" s="61" t="s">
        <v>70</v>
      </c>
      <c r="B118" s="62"/>
      <c r="C118" s="62"/>
      <c r="D118" s="62"/>
      <c r="E118" s="62"/>
      <c r="F118" s="62"/>
      <c r="G118" s="62"/>
      <c r="H118" s="62"/>
      <c r="I118" s="63"/>
    </row>
    <row r="119" spans="1:13" ht="128.25" customHeight="1" x14ac:dyDescent="0.25">
      <c r="A119" s="64" t="s">
        <v>81</v>
      </c>
      <c r="B119" s="64"/>
      <c r="C119" s="64"/>
      <c r="D119" s="64"/>
      <c r="E119" s="64"/>
      <c r="F119" s="64"/>
      <c r="G119" s="64"/>
      <c r="H119" s="64"/>
      <c r="I119" s="64"/>
    </row>
    <row r="120" spans="1:13" ht="15.75" x14ac:dyDescent="0.25">
      <c r="A120" s="10"/>
    </row>
    <row r="121" spans="1:13" ht="15.75" x14ac:dyDescent="0.25">
      <c r="A121" s="10"/>
    </row>
    <row r="122" spans="1:13" ht="15.75" x14ac:dyDescent="0.25">
      <c r="A122" s="56" t="s">
        <v>82</v>
      </c>
      <c r="B122" s="56"/>
      <c r="C122" s="56"/>
      <c r="D122" s="56"/>
      <c r="E122" s="56"/>
      <c r="F122" s="56"/>
      <c r="G122" s="56"/>
      <c r="H122" s="52"/>
      <c r="J122" s="57" t="s">
        <v>83</v>
      </c>
      <c r="K122" s="57"/>
      <c r="L122" s="57"/>
      <c r="M122" s="57"/>
    </row>
    <row r="123" spans="1:13" ht="15.75" customHeight="1" x14ac:dyDescent="0.25">
      <c r="A123" s="3"/>
      <c r="B123" s="7"/>
      <c r="C123" s="7"/>
      <c r="D123" s="3"/>
      <c r="H123" s="53" t="s">
        <v>84</v>
      </c>
      <c r="J123" s="55" t="s">
        <v>85</v>
      </c>
      <c r="K123" s="55"/>
      <c r="L123" s="55"/>
      <c r="M123" s="55"/>
    </row>
    <row r="124" spans="1:13" ht="15" customHeight="1" x14ac:dyDescent="0.25">
      <c r="A124" s="54"/>
      <c r="D124" s="3"/>
      <c r="J124" s="11"/>
      <c r="K124" s="11"/>
      <c r="L124" s="11"/>
      <c r="M124" s="11"/>
    </row>
    <row r="125" spans="1:13" ht="15.75" x14ac:dyDescent="0.25">
      <c r="A125" s="56" t="s">
        <v>86</v>
      </c>
      <c r="B125" s="56"/>
      <c r="C125" s="56"/>
      <c r="D125" s="56"/>
      <c r="E125" s="56"/>
      <c r="F125" s="56"/>
      <c r="G125" s="56"/>
      <c r="H125" s="52"/>
      <c r="J125" s="57" t="s">
        <v>87</v>
      </c>
      <c r="K125" s="57"/>
      <c r="L125" s="57"/>
      <c r="M125" s="57"/>
    </row>
    <row r="126" spans="1:13" ht="15.75" customHeight="1" x14ac:dyDescent="0.25">
      <c r="A126" s="3"/>
      <c r="B126" s="3"/>
      <c r="C126" s="3"/>
      <c r="D126" s="3"/>
      <c r="E126" s="3"/>
      <c r="F126" s="3"/>
      <c r="G126" s="3"/>
      <c r="H126" s="53" t="s">
        <v>84</v>
      </c>
      <c r="J126" s="55" t="s">
        <v>85</v>
      </c>
      <c r="K126" s="55"/>
      <c r="L126" s="55"/>
      <c r="M126" s="55"/>
    </row>
  </sheetData>
  <mergeCells count="91">
    <mergeCell ref="A9:A10"/>
    <mergeCell ref="E9:M9"/>
    <mergeCell ref="E10:M10"/>
    <mergeCell ref="A2:M2"/>
    <mergeCell ref="A3:M3"/>
    <mergeCell ref="A7:A8"/>
    <mergeCell ref="E7:M7"/>
    <mergeCell ref="E8:M8"/>
    <mergeCell ref="A11:A12"/>
    <mergeCell ref="E11:M11"/>
    <mergeCell ref="E12:M12"/>
    <mergeCell ref="B19:D19"/>
    <mergeCell ref="E19:G19"/>
    <mergeCell ref="H19:J19"/>
    <mergeCell ref="A27:A28"/>
    <mergeCell ref="B27:M27"/>
    <mergeCell ref="A30:A31"/>
    <mergeCell ref="B30:B31"/>
    <mergeCell ref="C30:E30"/>
    <mergeCell ref="F30:H30"/>
    <mergeCell ref="I30:K30"/>
    <mergeCell ref="A37:K37"/>
    <mergeCell ref="B44:M44"/>
    <mergeCell ref="A47:A48"/>
    <mergeCell ref="B47:B48"/>
    <mergeCell ref="C47:C48"/>
    <mergeCell ref="D47:D48"/>
    <mergeCell ref="E47:G47"/>
    <mergeCell ref="H47:J47"/>
    <mergeCell ref="K47:M47"/>
    <mergeCell ref="A79:I79"/>
    <mergeCell ref="N47:N48"/>
    <mergeCell ref="A51:D51"/>
    <mergeCell ref="B61:M61"/>
    <mergeCell ref="B62:M62"/>
    <mergeCell ref="B65:B66"/>
    <mergeCell ref="C65:E65"/>
    <mergeCell ref="F65:H65"/>
    <mergeCell ref="I65:K65"/>
    <mergeCell ref="L65:L66"/>
    <mergeCell ref="B72:M72"/>
    <mergeCell ref="E75:F75"/>
    <mergeCell ref="E76:F76"/>
    <mergeCell ref="E77:F77"/>
    <mergeCell ref="E78:F78"/>
    <mergeCell ref="E91:F91"/>
    <mergeCell ref="E80:F80"/>
    <mergeCell ref="E81:F81"/>
    <mergeCell ref="E82:F82"/>
    <mergeCell ref="E83:F83"/>
    <mergeCell ref="E84:F84"/>
    <mergeCell ref="A85:I85"/>
    <mergeCell ref="E86:F86"/>
    <mergeCell ref="E87:F87"/>
    <mergeCell ref="E88:F88"/>
    <mergeCell ref="A89:I89"/>
    <mergeCell ref="E90:F90"/>
    <mergeCell ref="E103:F103"/>
    <mergeCell ref="A92:I92"/>
    <mergeCell ref="E93:F93"/>
    <mergeCell ref="E94:F94"/>
    <mergeCell ref="A95:I95"/>
    <mergeCell ref="E96:F96"/>
    <mergeCell ref="E97:F97"/>
    <mergeCell ref="A98:I98"/>
    <mergeCell ref="E99:F99"/>
    <mergeCell ref="E100:F100"/>
    <mergeCell ref="A101:I101"/>
    <mergeCell ref="E102:F102"/>
    <mergeCell ref="A115:I115"/>
    <mergeCell ref="A104:I104"/>
    <mergeCell ref="E105:F105"/>
    <mergeCell ref="E106:F106"/>
    <mergeCell ref="E107:F107"/>
    <mergeCell ref="E108:F108"/>
    <mergeCell ref="A109:I109"/>
    <mergeCell ref="E110:F110"/>
    <mergeCell ref="E111:F111"/>
    <mergeCell ref="A112:I112"/>
    <mergeCell ref="E113:F113"/>
    <mergeCell ref="E114:F114"/>
    <mergeCell ref="J123:M123"/>
    <mergeCell ref="A125:G125"/>
    <mergeCell ref="J125:M125"/>
    <mergeCell ref="J126:M126"/>
    <mergeCell ref="E116:F116"/>
    <mergeCell ref="E117:F117"/>
    <mergeCell ref="A118:I118"/>
    <mergeCell ref="A119:I119"/>
    <mergeCell ref="A122:G122"/>
    <mergeCell ref="J122:M122"/>
  </mergeCell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(2)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2019-02-28T15:31:50Z</dcterms:created>
  <dcterms:modified xsi:type="dcterms:W3CDTF">2019-03-18T14:36:45Z</dcterms:modified>
</cp:coreProperties>
</file>